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C:\Users\cforsyth\Documents\Forage Website\"/>
    </mc:Choice>
  </mc:AlternateContent>
  <xr:revisionPtr revIDLastSave="0" documentId="8_{4919D175-9ABF-47AC-B3F5-8F487C2EC4BC}" xr6:coauthVersionLast="45" xr6:coauthVersionMax="45" xr10:uidLastSave="{00000000-0000-0000-0000-000000000000}"/>
  <workbookProtection workbookPassword="9F97" lockStructure="1"/>
  <bookViews>
    <workbookView xWindow="-120" yWindow="-120" windowWidth="29040" windowHeight="15840" tabRatio="849" activeTab="3" xr2:uid="{00000000-000D-0000-FFFF-FFFF00000000}"/>
  </bookViews>
  <sheets>
    <sheet name="Cover" sheetId="25" r:id="rId1"/>
    <sheet name="Instructions" sheetId="26" r:id="rId2"/>
    <sheet name="Prod System #1" sheetId="4" r:id="rId3"/>
    <sheet name="Finacial-Prod System #1" sheetId="27" r:id="rId4"/>
    <sheet name="Steer(-)" sheetId="30" state="hidden" r:id="rId5"/>
    <sheet name="Steer(+)" sheetId="29" state="hidden" r:id="rId6"/>
    <sheet name="Date" sheetId="10" state="hidden" r:id="rId7"/>
    <sheet name="Prod System #2" sheetId="39" r:id="rId8"/>
    <sheet name="Finacial-Prod System #2" sheetId="40" r:id="rId9"/>
    <sheet name="Heifer(-)" sheetId="33" state="hidden" r:id="rId10"/>
    <sheet name="Heifer(+)" sheetId="32" state="hidden" r:id="rId11"/>
    <sheet name="LaborTractorCosts" sheetId="37" r:id="rId12"/>
    <sheet name="FrameFinishWt" sheetId="36" r:id="rId13"/>
    <sheet name="Est. Gains" sheetId="35" r:id="rId14"/>
    <sheet name="Notes" sheetId="18" state="hidden" r:id="rId15"/>
  </sheets>
  <externalReferences>
    <externalReference r:id="rId16"/>
    <externalReference r:id="rId17"/>
  </externalReferences>
  <definedNames>
    <definedName name="ADG">'[1]@RISK Correlations'!$C$5:$AC$31</definedName>
    <definedName name="MeatYieldPrice">'[2]@RISK Correlations'!$C$47:$H$52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3" i="32" l="1"/>
  <c r="C33" i="32"/>
  <c r="E33" i="33"/>
  <c r="C33" i="33"/>
  <c r="D3" i="33"/>
  <c r="D3" i="32"/>
  <c r="C4" i="32"/>
  <c r="C3" i="32"/>
  <c r="C2" i="32"/>
  <c r="C4" i="33"/>
  <c r="C3" i="33"/>
  <c r="C2" i="33"/>
  <c r="N13" i="33"/>
  <c r="M13" i="33"/>
  <c r="L13" i="33"/>
  <c r="K13" i="33"/>
  <c r="I13" i="33"/>
  <c r="H13" i="33"/>
  <c r="G13" i="33"/>
  <c r="F13" i="33"/>
  <c r="E13" i="33"/>
  <c r="D13" i="33"/>
  <c r="C13" i="33"/>
  <c r="C8" i="33"/>
  <c r="J13" i="33" s="1"/>
  <c r="C13" i="30"/>
  <c r="C8" i="32" l="1"/>
  <c r="C7" i="32"/>
  <c r="C26" i="39" s="1"/>
  <c r="C6" i="32"/>
  <c r="C7" i="33"/>
  <c r="C6" i="33"/>
  <c r="I13" i="32" l="1"/>
  <c r="L13" i="32"/>
  <c r="J13" i="32"/>
  <c r="H13" i="32"/>
  <c r="K13" i="32"/>
  <c r="G13" i="32"/>
  <c r="D13" i="32"/>
  <c r="C13" i="32"/>
  <c r="N13" i="32"/>
  <c r="F13" i="32"/>
  <c r="M13" i="32"/>
  <c r="E13" i="32"/>
  <c r="C21" i="4"/>
  <c r="C21" i="29" s="1"/>
  <c r="D21" i="4"/>
  <c r="D21" i="30" s="1"/>
  <c r="F21" i="4"/>
  <c r="F21" i="30" s="1"/>
  <c r="J21" i="4"/>
  <c r="J21" i="29" s="1"/>
  <c r="D17" i="4"/>
  <c r="C17" i="4"/>
  <c r="L17" i="4"/>
  <c r="L21" i="4" s="1"/>
  <c r="L21" i="30" s="1"/>
  <c r="H17" i="4"/>
  <c r="H21" i="4" s="1"/>
  <c r="E7" i="27"/>
  <c r="E17" i="4"/>
  <c r="E3" i="40"/>
  <c r="E5" i="40"/>
  <c r="E36" i="40"/>
  <c r="E34" i="40"/>
  <c r="E13" i="40"/>
  <c r="E12" i="40"/>
  <c r="C10" i="40"/>
  <c r="E10" i="40" s="1"/>
  <c r="C9" i="40"/>
  <c r="E9" i="40" s="1"/>
  <c r="C8" i="40"/>
  <c r="E8" i="40" s="1"/>
  <c r="E7" i="40"/>
  <c r="C125" i="39"/>
  <c r="C124" i="39"/>
  <c r="C123" i="39"/>
  <c r="C108" i="39"/>
  <c r="C109" i="39" s="1"/>
  <c r="C110" i="39" s="1"/>
  <c r="C111" i="39"/>
  <c r="C112" i="39" s="1"/>
  <c r="C113" i="39" s="1"/>
  <c r="C114" i="39" s="1"/>
  <c r="C115" i="39" s="1"/>
  <c r="C116" i="39" s="1"/>
  <c r="C117" i="39" s="1"/>
  <c r="C118" i="39" s="1"/>
  <c r="C119" i="39" s="1"/>
  <c r="C120" i="39" s="1"/>
  <c r="C121" i="39" s="1"/>
  <c r="C122" i="39" s="1"/>
  <c r="E99" i="39"/>
  <c r="E100" i="39" s="1"/>
  <c r="E101" i="39" s="1"/>
  <c r="E102" i="39" s="1"/>
  <c r="E103" i="39" s="1"/>
  <c r="E104" i="39" s="1"/>
  <c r="E105" i="39" s="1"/>
  <c r="E96" i="39"/>
  <c r="E97" i="39" s="1"/>
  <c r="E98" i="39" s="1"/>
  <c r="C74" i="39" s="1"/>
  <c r="C96" i="39"/>
  <c r="C97" i="39" s="1"/>
  <c r="C98" i="39" s="1"/>
  <c r="C99" i="39" s="1"/>
  <c r="C100" i="39" s="1"/>
  <c r="C101" i="39" s="1"/>
  <c r="C102" i="39" s="1"/>
  <c r="C103" i="39" s="1"/>
  <c r="C104" i="39" s="1"/>
  <c r="C105" i="39" s="1"/>
  <c r="C106" i="39" s="1"/>
  <c r="C107" i="39" s="1"/>
  <c r="B90" i="39"/>
  <c r="F76" i="39"/>
  <c r="E76" i="39"/>
  <c r="D76" i="39"/>
  <c r="N17" i="39"/>
  <c r="M17" i="39"/>
  <c r="L17" i="39"/>
  <c r="K17" i="39"/>
  <c r="J17" i="39"/>
  <c r="I17" i="39"/>
  <c r="H17" i="39"/>
  <c r="G17" i="39"/>
  <c r="F17" i="39"/>
  <c r="E17" i="39"/>
  <c r="E21" i="39"/>
  <c r="D17" i="39"/>
  <c r="C17" i="39"/>
  <c r="B6" i="39"/>
  <c r="B5" i="39"/>
  <c r="B4" i="39"/>
  <c r="B3" i="39"/>
  <c r="E12" i="27"/>
  <c r="B90" i="4"/>
  <c r="N17" i="4"/>
  <c r="C125" i="4"/>
  <c r="C124" i="4"/>
  <c r="C123" i="4"/>
  <c r="C12" i="37"/>
  <c r="F20" i="37"/>
  <c r="E14" i="37"/>
  <c r="F14" i="37"/>
  <c r="G14" i="37"/>
  <c r="H14" i="37" s="1"/>
  <c r="H16" i="37"/>
  <c r="F15" i="37"/>
  <c r="G15" i="37" s="1"/>
  <c r="H15" i="37" s="1"/>
  <c r="F21" i="37"/>
  <c r="G21" i="37" s="1"/>
  <c r="E33" i="29"/>
  <c r="C33" i="29"/>
  <c r="E33" i="30"/>
  <c r="C33" i="30"/>
  <c r="C39" i="30" s="1"/>
  <c r="B4" i="32"/>
  <c r="I17" i="4"/>
  <c r="I21" i="4" s="1"/>
  <c r="J17" i="4"/>
  <c r="K17" i="4"/>
  <c r="K21" i="4" s="1"/>
  <c r="B6" i="33"/>
  <c r="B55" i="33"/>
  <c r="C2" i="29"/>
  <c r="C3" i="29"/>
  <c r="D3" i="29"/>
  <c r="C4" i="29"/>
  <c r="C6" i="29"/>
  <c r="C7" i="29"/>
  <c r="E13" i="29"/>
  <c r="F13" i="29"/>
  <c r="G13" i="29"/>
  <c r="H13" i="29"/>
  <c r="I13" i="29"/>
  <c r="J13" i="29"/>
  <c r="K13" i="29"/>
  <c r="L13" i="29"/>
  <c r="M13" i="29"/>
  <c r="N13" i="29"/>
  <c r="C17" i="29"/>
  <c r="D17" i="29"/>
  <c r="C2" i="30"/>
  <c r="B4" i="30" s="1"/>
  <c r="C3" i="30"/>
  <c r="D3" i="30"/>
  <c r="B55" i="30" s="1"/>
  <c r="C4" i="30"/>
  <c r="C6" i="30"/>
  <c r="C7" i="30"/>
  <c r="E13" i="30"/>
  <c r="F13" i="30"/>
  <c r="G13" i="30"/>
  <c r="H13" i="30"/>
  <c r="I13" i="30"/>
  <c r="J13" i="30"/>
  <c r="K13" i="30"/>
  <c r="L13" i="30"/>
  <c r="M13" i="30"/>
  <c r="N13" i="30"/>
  <c r="C17" i="30"/>
  <c r="D17" i="30"/>
  <c r="F17" i="30"/>
  <c r="I17" i="30"/>
  <c r="J17" i="30"/>
  <c r="K17" i="30"/>
  <c r="F17" i="4"/>
  <c r="G17" i="4"/>
  <c r="G21" i="4" s="1"/>
  <c r="G21" i="30" s="1"/>
  <c r="B5" i="4"/>
  <c r="M17" i="4"/>
  <c r="M21" i="4" s="1"/>
  <c r="E61" i="33"/>
  <c r="E62" i="33" s="1"/>
  <c r="E63" i="33" s="1"/>
  <c r="D41" i="33"/>
  <c r="E41" i="33" s="1"/>
  <c r="C61" i="33"/>
  <c r="C62" i="33"/>
  <c r="C63" i="33" s="1"/>
  <c r="C64" i="33"/>
  <c r="C65" i="33" s="1"/>
  <c r="C66" i="33" s="1"/>
  <c r="C67" i="33" s="1"/>
  <c r="C68" i="33" s="1"/>
  <c r="C69" i="33" s="1"/>
  <c r="C70" i="33" s="1"/>
  <c r="C71" i="33" s="1"/>
  <c r="C72" i="33" s="1"/>
  <c r="C73" i="33" s="1"/>
  <c r="C74" i="33" s="1"/>
  <c r="C75" i="33" s="1"/>
  <c r="C76" i="33" s="1"/>
  <c r="C77" i="33" s="1"/>
  <c r="C78" i="33" s="1"/>
  <c r="C79" i="33" s="1"/>
  <c r="C80" i="33" s="1"/>
  <c r="C81" i="33" s="1"/>
  <c r="C82" i="33" s="1"/>
  <c r="C83" i="33" s="1"/>
  <c r="C84" i="33" s="1"/>
  <c r="C85" i="33" s="1"/>
  <c r="C86" i="33" s="1"/>
  <c r="C87" i="33" s="1"/>
  <c r="E61" i="32"/>
  <c r="E62" i="32" s="1"/>
  <c r="E63" i="32" s="1"/>
  <c r="E64" i="32" s="1"/>
  <c r="E65" i="32" s="1"/>
  <c r="E66" i="32" s="1"/>
  <c r="E67" i="32" s="1"/>
  <c r="E68" i="32" s="1"/>
  <c r="E69" i="32" s="1"/>
  <c r="E70" i="32" s="1"/>
  <c r="D41" i="32"/>
  <c r="C61" i="32"/>
  <c r="C62" i="32" s="1"/>
  <c r="C63" i="32" s="1"/>
  <c r="C64" i="32" s="1"/>
  <c r="C65" i="32" s="1"/>
  <c r="C66" i="32" s="1"/>
  <c r="C67" i="32" s="1"/>
  <c r="C68" i="32" s="1"/>
  <c r="C69" i="32" s="1"/>
  <c r="C70" i="32" s="1"/>
  <c r="C71" i="32" s="1"/>
  <c r="C72" i="32" s="1"/>
  <c r="C73" i="32" s="1"/>
  <c r="C74" i="32" s="1"/>
  <c r="C75" i="32" s="1"/>
  <c r="C76" i="32" s="1"/>
  <c r="C77" i="32" s="1"/>
  <c r="C78" i="32" s="1"/>
  <c r="C79" i="32" s="1"/>
  <c r="C80" i="32" s="1"/>
  <c r="C81" i="32" s="1"/>
  <c r="C82" i="32" s="1"/>
  <c r="C83" i="32" s="1"/>
  <c r="C84" i="32" s="1"/>
  <c r="C85" i="32" s="1"/>
  <c r="C86" i="32" s="1"/>
  <c r="C87" i="32" s="1"/>
  <c r="E61" i="30"/>
  <c r="E62" i="30"/>
  <c r="E63" i="30"/>
  <c r="E64" i="30" s="1"/>
  <c r="E65" i="30"/>
  <c r="E66" i="30" s="1"/>
  <c r="E67" i="30" s="1"/>
  <c r="E68" i="30" s="1"/>
  <c r="E69" i="30" s="1"/>
  <c r="E70" i="30" s="1"/>
  <c r="D41" i="30"/>
  <c r="E41" i="30" s="1"/>
  <c r="F41" i="30"/>
  <c r="D13" i="30"/>
  <c r="C8" i="30"/>
  <c r="C61" i="30"/>
  <c r="C62" i="30"/>
  <c r="C63" i="30" s="1"/>
  <c r="C64" i="30"/>
  <c r="C65" i="30" s="1"/>
  <c r="C66" i="30" s="1"/>
  <c r="C67" i="30" s="1"/>
  <c r="C68" i="30" s="1"/>
  <c r="C69" i="30" s="1"/>
  <c r="C70" i="30" s="1"/>
  <c r="C71" i="30" s="1"/>
  <c r="C72" i="30" s="1"/>
  <c r="C73" i="30" s="1"/>
  <c r="C74" i="30" s="1"/>
  <c r="C75" i="30" s="1"/>
  <c r="C76" i="30" s="1"/>
  <c r="C77" i="30" s="1"/>
  <c r="C78" i="30" s="1"/>
  <c r="C79" i="30" s="1"/>
  <c r="C80" i="30" s="1"/>
  <c r="C81" i="30" s="1"/>
  <c r="C82" i="30" s="1"/>
  <c r="C83" i="30" s="1"/>
  <c r="C84" i="30" s="1"/>
  <c r="C85" i="30" s="1"/>
  <c r="C86" i="30" s="1"/>
  <c r="E71" i="30"/>
  <c r="C87" i="30"/>
  <c r="E61" i="29"/>
  <c r="E62" i="29" s="1"/>
  <c r="E63" i="29" s="1"/>
  <c r="D41" i="29"/>
  <c r="E41" i="29"/>
  <c r="C13" i="29"/>
  <c r="D13" i="29"/>
  <c r="F21" i="29"/>
  <c r="I17" i="29"/>
  <c r="J17" i="29"/>
  <c r="K17" i="29"/>
  <c r="L17" i="29"/>
  <c r="M17" i="29"/>
  <c r="C8" i="29"/>
  <c r="C61" i="29"/>
  <c r="C62" i="29" s="1"/>
  <c r="C63" i="29" s="1"/>
  <c r="C64" i="29" s="1"/>
  <c r="C65" i="29"/>
  <c r="C66" i="29"/>
  <c r="C67" i="29" s="1"/>
  <c r="C68" i="29"/>
  <c r="C69" i="29" s="1"/>
  <c r="C70" i="29" s="1"/>
  <c r="C71" i="29" s="1"/>
  <c r="C72" i="29" s="1"/>
  <c r="C73" i="29" s="1"/>
  <c r="C74" i="29" s="1"/>
  <c r="C75" i="29" s="1"/>
  <c r="C76" i="29" s="1"/>
  <c r="C77" i="29" s="1"/>
  <c r="C78" i="29" s="1"/>
  <c r="C79" i="29" s="1"/>
  <c r="C80" i="29" s="1"/>
  <c r="C81" i="29" s="1"/>
  <c r="C82" i="29" s="1"/>
  <c r="C83" i="29" s="1"/>
  <c r="C84" i="29" s="1"/>
  <c r="C85" i="29" s="1"/>
  <c r="C86" i="29" s="1"/>
  <c r="C87" i="29" s="1"/>
  <c r="C1066" i="10"/>
  <c r="C1067" i="10"/>
  <c r="G1095" i="10"/>
  <c r="A732" i="10"/>
  <c r="A733" i="10"/>
  <c r="A734" i="10" s="1"/>
  <c r="A735" i="10" s="1"/>
  <c r="A736" i="10" s="1"/>
  <c r="A737" i="10" s="1"/>
  <c r="A738" i="10" s="1"/>
  <c r="A739" i="10" s="1"/>
  <c r="A740" i="10" s="1"/>
  <c r="A741" i="10" s="1"/>
  <c r="A742" i="10" s="1"/>
  <c r="A743" i="10" s="1"/>
  <c r="A744" i="10" s="1"/>
  <c r="A745" i="10" s="1"/>
  <c r="A746" i="10"/>
  <c r="A747" i="10"/>
  <c r="A748" i="10" s="1"/>
  <c r="A749" i="10" s="1"/>
  <c r="A750" i="10" s="1"/>
  <c r="A751" i="10" s="1"/>
  <c r="A752" i="10" s="1"/>
  <c r="A753" i="10" s="1"/>
  <c r="A754" i="10" s="1"/>
  <c r="A755" i="10" s="1"/>
  <c r="A756" i="10" s="1"/>
  <c r="A757" i="10" s="1"/>
  <c r="A758" i="10" s="1"/>
  <c r="A759" i="10" s="1"/>
  <c r="A760" i="10" s="1"/>
  <c r="A761" i="10" s="1"/>
  <c r="A762" i="10" s="1"/>
  <c r="A763" i="10" s="1"/>
  <c r="A764" i="10" s="1"/>
  <c r="A765" i="10"/>
  <c r="A766" i="10" s="1"/>
  <c r="A767" i="10" s="1"/>
  <c r="A768" i="10" s="1"/>
  <c r="A769" i="10" s="1"/>
  <c r="A770" i="10" s="1"/>
  <c r="A771" i="10" s="1"/>
  <c r="A772" i="10" s="1"/>
  <c r="A773" i="10" s="1"/>
  <c r="A774" i="10" s="1"/>
  <c r="A775" i="10" s="1"/>
  <c r="A776" i="10" s="1"/>
  <c r="A777" i="10" s="1"/>
  <c r="A778" i="10" s="1"/>
  <c r="A779" i="10" s="1"/>
  <c r="A780" i="10" s="1"/>
  <c r="A781" i="10" s="1"/>
  <c r="A782" i="10" s="1"/>
  <c r="A783" i="10" s="1"/>
  <c r="A784" i="10" s="1"/>
  <c r="A785" i="10" s="1"/>
  <c r="A786" i="10" s="1"/>
  <c r="A787" i="10" s="1"/>
  <c r="A788" i="10" s="1"/>
  <c r="A789" i="10" s="1"/>
  <c r="A790" i="10" s="1"/>
  <c r="A791" i="10" s="1"/>
  <c r="A792" i="10" s="1"/>
  <c r="A793" i="10" s="1"/>
  <c r="A794" i="10" s="1"/>
  <c r="A795" i="10" s="1"/>
  <c r="A796" i="10" s="1"/>
  <c r="A797" i="10" s="1"/>
  <c r="A798" i="10" s="1"/>
  <c r="A799" i="10" s="1"/>
  <c r="A800" i="10" s="1"/>
  <c r="A801" i="10" s="1"/>
  <c r="A802" i="10" s="1"/>
  <c r="A803" i="10" s="1"/>
  <c r="A804" i="10" s="1"/>
  <c r="A805" i="10" s="1"/>
  <c r="A806" i="10" s="1"/>
  <c r="A807" i="10" s="1"/>
  <c r="A808" i="10" s="1"/>
  <c r="A809" i="10" s="1"/>
  <c r="A810" i="10" s="1"/>
  <c r="A811" i="10" s="1"/>
  <c r="A812" i="10" s="1"/>
  <c r="A813" i="10" s="1"/>
  <c r="A814" i="10" s="1"/>
  <c r="A815" i="10" s="1"/>
  <c r="A816" i="10" s="1"/>
  <c r="A817" i="10" s="1"/>
  <c r="A818" i="10" s="1"/>
  <c r="A819" i="10" s="1"/>
  <c r="A820" i="10" s="1"/>
  <c r="A821" i="10" s="1"/>
  <c r="A822" i="10" s="1"/>
  <c r="A823" i="10" s="1"/>
  <c r="A824" i="10" s="1"/>
  <c r="A825" i="10" s="1"/>
  <c r="A826" i="10" s="1"/>
  <c r="A827" i="10" s="1"/>
  <c r="A828" i="10" s="1"/>
  <c r="A829" i="10" s="1"/>
  <c r="A830" i="10" s="1"/>
  <c r="A831" i="10" s="1"/>
  <c r="A832" i="10" s="1"/>
  <c r="A833" i="10" s="1"/>
  <c r="A834" i="10" s="1"/>
  <c r="A835" i="10" s="1"/>
  <c r="A836" i="10" s="1"/>
  <c r="A837" i="10" s="1"/>
  <c r="A838" i="10" s="1"/>
  <c r="A839" i="10" s="1"/>
  <c r="A840" i="10" s="1"/>
  <c r="A841" i="10" s="1"/>
  <c r="A842" i="10" s="1"/>
  <c r="A843" i="10" s="1"/>
  <c r="A844" i="10" s="1"/>
  <c r="A845" i="10" s="1"/>
  <c r="A846" i="10" s="1"/>
  <c r="A847" i="10" s="1"/>
  <c r="A848" i="10" s="1"/>
  <c r="A849" i="10" s="1"/>
  <c r="A850" i="10" s="1"/>
  <c r="A851" i="10" s="1"/>
  <c r="A852" i="10" s="1"/>
  <c r="A853" i="10" s="1"/>
  <c r="A854" i="10" s="1"/>
  <c r="A855" i="10" s="1"/>
  <c r="A856" i="10" s="1"/>
  <c r="A857" i="10" s="1"/>
  <c r="A858" i="10" s="1"/>
  <c r="A859" i="10" s="1"/>
  <c r="A860" i="10" s="1"/>
  <c r="A861" i="10" s="1"/>
  <c r="A862" i="10" s="1"/>
  <c r="A863" i="10" s="1"/>
  <c r="A864" i="10" s="1"/>
  <c r="A865" i="10" s="1"/>
  <c r="A866" i="10" s="1"/>
  <c r="A867" i="10" s="1"/>
  <c r="A868" i="10" s="1"/>
  <c r="A869" i="10" s="1"/>
  <c r="A870" i="10" s="1"/>
  <c r="A871" i="10" s="1"/>
  <c r="A872" i="10" s="1"/>
  <c r="A873" i="10" s="1"/>
  <c r="A874" i="10" s="1"/>
  <c r="A875" i="10" s="1"/>
  <c r="A876" i="10" s="1"/>
  <c r="A877" i="10" s="1"/>
  <c r="A878" i="10" s="1"/>
  <c r="A879" i="10" s="1"/>
  <c r="A880" i="10" s="1"/>
  <c r="A881" i="10" s="1"/>
  <c r="A882" i="10" s="1"/>
  <c r="A883" i="10" s="1"/>
  <c r="A884" i="10" s="1"/>
  <c r="A885" i="10" s="1"/>
  <c r="A886" i="10" s="1"/>
  <c r="A887" i="10" s="1"/>
  <c r="A888" i="10" s="1"/>
  <c r="A889" i="10" s="1"/>
  <c r="A890" i="10" s="1"/>
  <c r="A891" i="10" s="1"/>
  <c r="A892" i="10" s="1"/>
  <c r="A893" i="10" s="1"/>
  <c r="A894" i="10" s="1"/>
  <c r="A895" i="10" s="1"/>
  <c r="A896" i="10" s="1"/>
  <c r="A897" i="10" s="1"/>
  <c r="A898" i="10" s="1"/>
  <c r="A899" i="10" s="1"/>
  <c r="A900" i="10" s="1"/>
  <c r="A901" i="10" s="1"/>
  <c r="A902" i="10" s="1"/>
  <c r="A903" i="10" s="1"/>
  <c r="A904" i="10" s="1"/>
  <c r="A905" i="10" s="1"/>
  <c r="A906" i="10" s="1"/>
  <c r="A907" i="10" s="1"/>
  <c r="A908" i="10" s="1"/>
  <c r="A909" i="10" s="1"/>
  <c r="A910" i="10" s="1"/>
  <c r="A911" i="10" s="1"/>
  <c r="A912" i="10" s="1"/>
  <c r="A913" i="10" s="1"/>
  <c r="A914" i="10" s="1"/>
  <c r="A915" i="10" s="1"/>
  <c r="A916" i="10" s="1"/>
  <c r="A917" i="10" s="1"/>
  <c r="A918" i="10" s="1"/>
  <c r="A919" i="10" s="1"/>
  <c r="A920" i="10" s="1"/>
  <c r="A921" i="10" s="1"/>
  <c r="A922" i="10" s="1"/>
  <c r="A923" i="10" s="1"/>
  <c r="A924" i="10" s="1"/>
  <c r="A925" i="10" s="1"/>
  <c r="A926" i="10" s="1"/>
  <c r="A927" i="10" s="1"/>
  <c r="A928" i="10" s="1"/>
  <c r="A929" i="10" s="1"/>
  <c r="A930" i="10" s="1"/>
  <c r="A931" i="10" s="1"/>
  <c r="A932" i="10" s="1"/>
  <c r="A933" i="10" s="1"/>
  <c r="A934" i="10" s="1"/>
  <c r="A935" i="10" s="1"/>
  <c r="A936" i="10" s="1"/>
  <c r="A937" i="10" s="1"/>
  <c r="A938" i="10" s="1"/>
  <c r="A939" i="10" s="1"/>
  <c r="A940" i="10" s="1"/>
  <c r="A941" i="10" s="1"/>
  <c r="A942" i="10" s="1"/>
  <c r="A943" i="10" s="1"/>
  <c r="A944" i="10" s="1"/>
  <c r="A945" i="10" s="1"/>
  <c r="A946" i="10" s="1"/>
  <c r="A947" i="10" s="1"/>
  <c r="A948" i="10" s="1"/>
  <c r="A949" i="10" s="1"/>
  <c r="A950" i="10" s="1"/>
  <c r="A951" i="10" s="1"/>
  <c r="A952" i="10" s="1"/>
  <c r="A953" i="10" s="1"/>
  <c r="A954" i="10" s="1"/>
  <c r="A955" i="10" s="1"/>
  <c r="A956" i="10" s="1"/>
  <c r="A957" i="10" s="1"/>
  <c r="A958" i="10" s="1"/>
  <c r="A959" i="10" s="1"/>
  <c r="A960" i="10" s="1"/>
  <c r="A961" i="10" s="1"/>
  <c r="A962" i="10" s="1"/>
  <c r="A963" i="10" s="1"/>
  <c r="A964" i="10" s="1"/>
  <c r="A965" i="10" s="1"/>
  <c r="A966" i="10" s="1"/>
  <c r="A967" i="10" s="1"/>
  <c r="A968" i="10" s="1"/>
  <c r="A969" i="10" s="1"/>
  <c r="A970" i="10" s="1"/>
  <c r="A971" i="10" s="1"/>
  <c r="A972" i="10" s="1"/>
  <c r="A973" i="10" s="1"/>
  <c r="A974" i="10" s="1"/>
  <c r="A975" i="10" s="1"/>
  <c r="A976" i="10" s="1"/>
  <c r="A977" i="10" s="1"/>
  <c r="A978" i="10" s="1"/>
  <c r="A979" i="10" s="1"/>
  <c r="A980" i="10" s="1"/>
  <c r="A981" i="10" s="1"/>
  <c r="A982" i="10" s="1"/>
  <c r="A983" i="10" s="1"/>
  <c r="A984" i="10" s="1"/>
  <c r="A985" i="10" s="1"/>
  <c r="A986" i="10" s="1"/>
  <c r="A987" i="10" s="1"/>
  <c r="A988" i="10" s="1"/>
  <c r="A989" i="10" s="1"/>
  <c r="A990" i="10" s="1"/>
  <c r="A991" i="10" s="1"/>
  <c r="A992" i="10" s="1"/>
  <c r="A993" i="10" s="1"/>
  <c r="A994" i="10" s="1"/>
  <c r="A995" i="10" s="1"/>
  <c r="A996" i="10" s="1"/>
  <c r="A997" i="10" s="1"/>
  <c r="A998" i="10" s="1"/>
  <c r="A999" i="10" s="1"/>
  <c r="A1000" i="10" s="1"/>
  <c r="A1001" i="10" s="1"/>
  <c r="A1002" i="10" s="1"/>
  <c r="A1003" i="10" s="1"/>
  <c r="A1004" i="10" s="1"/>
  <c r="A1005" i="10" s="1"/>
  <c r="A1006" i="10" s="1"/>
  <c r="A1007" i="10" s="1"/>
  <c r="A1008" i="10" s="1"/>
  <c r="A1009" i="10" s="1"/>
  <c r="A1010" i="10" s="1"/>
  <c r="A1011" i="10" s="1"/>
  <c r="A1012" i="10" s="1"/>
  <c r="A1013" i="10" s="1"/>
  <c r="A1014" i="10" s="1"/>
  <c r="A1015" i="10" s="1"/>
  <c r="A1016" i="10" s="1"/>
  <c r="A1017" i="10" s="1"/>
  <c r="A1018" i="10" s="1"/>
  <c r="A1019" i="10" s="1"/>
  <c r="A1020" i="10" s="1"/>
  <c r="A1021" i="10" s="1"/>
  <c r="A1022" i="10" s="1"/>
  <c r="A1023" i="10" s="1"/>
  <c r="A1024" i="10" s="1"/>
  <c r="A1025" i="10" s="1"/>
  <c r="A1026" i="10" s="1"/>
  <c r="A1027" i="10" s="1"/>
  <c r="A1028" i="10" s="1"/>
  <c r="A1029" i="10" s="1"/>
  <c r="A1030" i="10" s="1"/>
  <c r="A1031" i="10" s="1"/>
  <c r="A1032" i="10" s="1"/>
  <c r="A1033" i="10" s="1"/>
  <c r="A1034" i="10" s="1"/>
  <c r="A1035" i="10" s="1"/>
  <c r="A1036" i="10" s="1"/>
  <c r="A1037" i="10" s="1"/>
  <c r="A1038" i="10" s="1"/>
  <c r="A1039" i="10" s="1"/>
  <c r="A1040" i="10" s="1"/>
  <c r="A1041" i="10" s="1"/>
  <c r="A1042" i="10" s="1"/>
  <c r="A1043" i="10" s="1"/>
  <c r="A1044" i="10" s="1"/>
  <c r="A1045" i="10" s="1"/>
  <c r="A1046" i="10" s="1"/>
  <c r="A1047" i="10" s="1"/>
  <c r="A1048" i="10" s="1"/>
  <c r="A1049" i="10" s="1"/>
  <c r="A1050" i="10" s="1"/>
  <c r="A1051" i="10" s="1"/>
  <c r="A1052" i="10" s="1"/>
  <c r="A1053" i="10" s="1"/>
  <c r="A1054" i="10" s="1"/>
  <c r="A1055" i="10" s="1"/>
  <c r="A1056" i="10" s="1"/>
  <c r="A1057" i="10" s="1"/>
  <c r="A1058" i="10" s="1"/>
  <c r="A1059" i="10" s="1"/>
  <c r="A1060" i="10" s="1"/>
  <c r="A1061" i="10" s="1"/>
  <c r="A1062" i="10" s="1"/>
  <c r="A1063" i="10" s="1"/>
  <c r="A1064" i="10" s="1"/>
  <c r="A1065" i="10" s="1"/>
  <c r="A1066" i="10" s="1"/>
  <c r="A1067" i="10" s="1"/>
  <c r="A1068" i="10" s="1"/>
  <c r="A1069" i="10" s="1"/>
  <c r="A1070" i="10" s="1"/>
  <c r="A1071" i="10" s="1"/>
  <c r="A1072" i="10" s="1"/>
  <c r="A1073" i="10" s="1"/>
  <c r="A1074" i="10" s="1"/>
  <c r="A1075" i="10" s="1"/>
  <c r="A1076" i="10" s="1"/>
  <c r="A1077" i="10" s="1"/>
  <c r="A1078" i="10" s="1"/>
  <c r="A1079" i="10" s="1"/>
  <c r="A1080" i="10" s="1"/>
  <c r="A1081" i="10" s="1"/>
  <c r="A1082" i="10" s="1"/>
  <c r="A1083" i="10" s="1"/>
  <c r="A1084" i="10" s="1"/>
  <c r="A1085" i="10" s="1"/>
  <c r="A1086" i="10" s="1"/>
  <c r="A1087" i="10" s="1"/>
  <c r="A1088" i="10" s="1"/>
  <c r="A1089" i="10" s="1"/>
  <c r="A1090" i="10" s="1"/>
  <c r="A1091" i="10" s="1"/>
  <c r="A1092" i="10" s="1"/>
  <c r="A1093" i="10" s="1"/>
  <c r="A1094" i="10" s="1"/>
  <c r="A1095" i="10" s="1"/>
  <c r="G1094" i="10"/>
  <c r="G1093" i="10"/>
  <c r="G1092" i="10"/>
  <c r="G1091" i="10"/>
  <c r="G1090" i="10"/>
  <c r="G1089" i="10"/>
  <c r="G1088" i="10"/>
  <c r="G1087" i="10"/>
  <c r="G1086" i="10"/>
  <c r="G1085" i="10"/>
  <c r="G1084" i="10"/>
  <c r="G1083" i="10"/>
  <c r="G1082" i="10"/>
  <c r="G1081" i="10"/>
  <c r="G1080" i="10"/>
  <c r="G1079" i="10"/>
  <c r="G1078" i="10"/>
  <c r="G1077" i="10"/>
  <c r="G1076" i="10"/>
  <c r="G1075" i="10"/>
  <c r="G1074" i="10"/>
  <c r="G1073" i="10"/>
  <c r="G1072" i="10"/>
  <c r="G1071" i="10"/>
  <c r="G1070" i="10"/>
  <c r="G1069" i="10"/>
  <c r="G1068" i="10"/>
  <c r="G1067" i="10"/>
  <c r="H1066" i="10"/>
  <c r="G1066" i="10"/>
  <c r="E1066" i="10"/>
  <c r="H1065" i="10"/>
  <c r="G1065" i="10"/>
  <c r="E1065" i="10"/>
  <c r="C1036" i="10"/>
  <c r="G1064" i="10"/>
  <c r="G1063" i="10"/>
  <c r="G1062" i="10"/>
  <c r="G1061" i="10"/>
  <c r="G1060" i="10"/>
  <c r="G1059" i="10"/>
  <c r="G1058" i="10"/>
  <c r="G1057" i="10"/>
  <c r="G1056" i="10"/>
  <c r="G1055" i="10"/>
  <c r="G1054" i="10"/>
  <c r="G1053" i="10"/>
  <c r="G1052" i="10"/>
  <c r="G1051" i="10"/>
  <c r="G1050" i="10"/>
  <c r="G1049" i="10"/>
  <c r="G1048" i="10"/>
  <c r="G1047" i="10"/>
  <c r="G1046" i="10"/>
  <c r="G1045" i="10"/>
  <c r="G1044" i="10"/>
  <c r="G1043" i="10"/>
  <c r="G1042" i="10"/>
  <c r="G1041" i="10"/>
  <c r="G1040" i="10"/>
  <c r="G1039" i="10"/>
  <c r="G1038" i="10"/>
  <c r="G1037" i="10"/>
  <c r="G1036" i="10"/>
  <c r="H1035" i="10"/>
  <c r="G1035" i="10"/>
  <c r="E1035" i="10"/>
  <c r="C1005" i="10"/>
  <c r="G1034" i="10"/>
  <c r="G1033" i="10"/>
  <c r="G1032" i="10"/>
  <c r="G1031" i="10"/>
  <c r="G1030" i="10"/>
  <c r="G1029" i="10"/>
  <c r="G1028" i="10"/>
  <c r="G1027" i="10"/>
  <c r="G1026" i="10"/>
  <c r="G1025" i="10"/>
  <c r="G1024" i="10"/>
  <c r="G1023" i="10"/>
  <c r="G1022" i="10"/>
  <c r="G1021" i="10"/>
  <c r="G1020" i="10"/>
  <c r="G1019" i="10"/>
  <c r="G1018" i="10"/>
  <c r="G1017" i="10"/>
  <c r="G1016" i="10"/>
  <c r="G1015" i="10"/>
  <c r="G1014" i="10"/>
  <c r="G1013" i="10"/>
  <c r="G1012" i="10"/>
  <c r="G1011" i="10"/>
  <c r="G1010" i="10"/>
  <c r="G1009" i="10"/>
  <c r="G1008" i="10"/>
  <c r="G1007" i="10"/>
  <c r="G1006" i="10"/>
  <c r="G1005" i="10"/>
  <c r="H1004" i="10"/>
  <c r="G1004" i="10"/>
  <c r="E1004" i="10"/>
  <c r="C975" i="10"/>
  <c r="G1003" i="10"/>
  <c r="G1002" i="10"/>
  <c r="G1001" i="10"/>
  <c r="G1000" i="10"/>
  <c r="G999" i="10"/>
  <c r="G998" i="10"/>
  <c r="G997" i="10"/>
  <c r="G996" i="10"/>
  <c r="G995" i="10"/>
  <c r="G994" i="10"/>
  <c r="G993" i="10"/>
  <c r="G992" i="10"/>
  <c r="G991" i="10"/>
  <c r="G990" i="10"/>
  <c r="G989" i="10"/>
  <c r="G988" i="10"/>
  <c r="G987" i="10"/>
  <c r="G986" i="10"/>
  <c r="G985" i="10"/>
  <c r="G984" i="10"/>
  <c r="G983" i="10"/>
  <c r="G982" i="10"/>
  <c r="G981" i="10"/>
  <c r="G980" i="10"/>
  <c r="G979" i="10"/>
  <c r="G978" i="10"/>
  <c r="G977" i="10"/>
  <c r="G976" i="10"/>
  <c r="H975" i="10"/>
  <c r="G975" i="10"/>
  <c r="H974" i="10"/>
  <c r="G974" i="10"/>
  <c r="E974" i="10"/>
  <c r="C944" i="10"/>
  <c r="C945" i="10" s="1"/>
  <c r="G973" i="10"/>
  <c r="G972" i="10"/>
  <c r="G971" i="10"/>
  <c r="G970" i="10"/>
  <c r="G969" i="10"/>
  <c r="G968" i="10"/>
  <c r="G967" i="10"/>
  <c r="G966" i="10"/>
  <c r="G965" i="10"/>
  <c r="G964" i="10"/>
  <c r="G963" i="10"/>
  <c r="G962" i="10"/>
  <c r="G961" i="10"/>
  <c r="G960" i="10"/>
  <c r="G959" i="10"/>
  <c r="G958" i="10"/>
  <c r="G957" i="10"/>
  <c r="G956" i="10"/>
  <c r="G955" i="10"/>
  <c r="G954" i="10"/>
  <c r="G953" i="10"/>
  <c r="G952" i="10"/>
  <c r="G951" i="10"/>
  <c r="G950" i="10"/>
  <c r="G949" i="10"/>
  <c r="G948" i="10"/>
  <c r="G947" i="10"/>
  <c r="G946" i="10"/>
  <c r="G945" i="10"/>
  <c r="H944" i="10"/>
  <c r="G944" i="10"/>
  <c r="E944" i="10"/>
  <c r="H943" i="10"/>
  <c r="G943" i="10"/>
  <c r="E943" i="10"/>
  <c r="C913" i="10"/>
  <c r="G942" i="10"/>
  <c r="G941" i="10"/>
  <c r="G940" i="10"/>
  <c r="G939" i="10"/>
  <c r="G938" i="10"/>
  <c r="G937" i="10"/>
  <c r="G936" i="10"/>
  <c r="G935" i="10"/>
  <c r="G934" i="10"/>
  <c r="G933" i="10"/>
  <c r="G932" i="10"/>
  <c r="G931" i="10"/>
  <c r="G930" i="10"/>
  <c r="G929" i="10"/>
  <c r="G928" i="10"/>
  <c r="G927" i="10"/>
  <c r="G926" i="10"/>
  <c r="G925" i="10"/>
  <c r="G924" i="10"/>
  <c r="G923" i="10"/>
  <c r="G922" i="10"/>
  <c r="G921" i="10"/>
  <c r="G920" i="10"/>
  <c r="G919" i="10"/>
  <c r="G918" i="10"/>
  <c r="G917" i="10"/>
  <c r="G916" i="10"/>
  <c r="G915" i="10"/>
  <c r="G914" i="10"/>
  <c r="G913" i="10"/>
  <c r="E913" i="10"/>
  <c r="H912" i="10"/>
  <c r="G912" i="10"/>
  <c r="E912" i="10"/>
  <c r="C883" i="10"/>
  <c r="C884" i="10" s="1"/>
  <c r="C885" i="10" s="1"/>
  <c r="E883" i="10"/>
  <c r="G911" i="10"/>
  <c r="G910" i="10"/>
  <c r="G909" i="10"/>
  <c r="G908" i="10"/>
  <c r="G907" i="10"/>
  <c r="G906" i="10"/>
  <c r="G905" i="10"/>
  <c r="G904" i="10"/>
  <c r="G903" i="10"/>
  <c r="G902" i="10"/>
  <c r="G901" i="10"/>
  <c r="G900" i="10"/>
  <c r="G899" i="10"/>
  <c r="G898" i="10"/>
  <c r="G897" i="10"/>
  <c r="G896" i="10"/>
  <c r="G895" i="10"/>
  <c r="G894" i="10"/>
  <c r="G893" i="10"/>
  <c r="G892" i="10"/>
  <c r="G891" i="10"/>
  <c r="G890" i="10"/>
  <c r="G889" i="10"/>
  <c r="G888" i="10"/>
  <c r="G887" i="10"/>
  <c r="G886" i="10"/>
  <c r="G885" i="10"/>
  <c r="H884" i="10"/>
  <c r="G884" i="10"/>
  <c r="E884" i="10"/>
  <c r="G883" i="10"/>
  <c r="H882" i="10"/>
  <c r="G882" i="10"/>
  <c r="E882" i="10"/>
  <c r="C852" i="10"/>
  <c r="G881" i="10"/>
  <c r="G880" i="10"/>
  <c r="G879" i="10"/>
  <c r="G878" i="10"/>
  <c r="G877" i="10"/>
  <c r="G876" i="10"/>
  <c r="G875" i="10"/>
  <c r="G874" i="10"/>
  <c r="G873" i="10"/>
  <c r="G872" i="10"/>
  <c r="G871" i="10"/>
  <c r="G870" i="10"/>
  <c r="G869" i="10"/>
  <c r="G868" i="10"/>
  <c r="G867" i="10"/>
  <c r="G866" i="10"/>
  <c r="G865" i="10"/>
  <c r="G864" i="10"/>
  <c r="G863" i="10"/>
  <c r="G862" i="10"/>
  <c r="G861" i="10"/>
  <c r="G860" i="10"/>
  <c r="G859" i="10"/>
  <c r="G858" i="10"/>
  <c r="G857" i="10"/>
  <c r="G856" i="10"/>
  <c r="G855" i="10"/>
  <c r="G854" i="10"/>
  <c r="G853" i="10"/>
  <c r="G852" i="10"/>
  <c r="H851" i="10"/>
  <c r="G851" i="10"/>
  <c r="E851" i="10"/>
  <c r="C822" i="10"/>
  <c r="G850" i="10"/>
  <c r="G849" i="10"/>
  <c r="G848" i="10"/>
  <c r="G847" i="10"/>
  <c r="G846" i="10"/>
  <c r="G845" i="10"/>
  <c r="G844" i="10"/>
  <c r="G843" i="10"/>
  <c r="G842" i="10"/>
  <c r="G841" i="10"/>
  <c r="G840" i="10"/>
  <c r="G839" i="10"/>
  <c r="G838" i="10"/>
  <c r="G837" i="10"/>
  <c r="G836" i="10"/>
  <c r="G835" i="10"/>
  <c r="G834" i="10"/>
  <c r="G833" i="10"/>
  <c r="G832" i="10"/>
  <c r="G831" i="10"/>
  <c r="G830" i="10"/>
  <c r="G829" i="10"/>
  <c r="G828" i="10"/>
  <c r="G827" i="10"/>
  <c r="G826" i="10"/>
  <c r="G825" i="10"/>
  <c r="G824" i="10"/>
  <c r="G823" i="10"/>
  <c r="G822" i="10"/>
  <c r="H821" i="10"/>
  <c r="G821" i="10"/>
  <c r="E821" i="10"/>
  <c r="C791" i="10"/>
  <c r="C792" i="10" s="1"/>
  <c r="G820" i="10"/>
  <c r="G819" i="10"/>
  <c r="G818" i="10"/>
  <c r="G817" i="10"/>
  <c r="G816" i="10"/>
  <c r="G815" i="10"/>
  <c r="G814" i="10"/>
  <c r="G813" i="10"/>
  <c r="G812" i="10"/>
  <c r="G811" i="10"/>
  <c r="G810" i="10"/>
  <c r="G809" i="10"/>
  <c r="G808" i="10"/>
  <c r="G807" i="10"/>
  <c r="G806" i="10"/>
  <c r="G805" i="10"/>
  <c r="G804" i="10"/>
  <c r="G803" i="10"/>
  <c r="G802" i="10"/>
  <c r="G801" i="10"/>
  <c r="G800" i="10"/>
  <c r="G799" i="10"/>
  <c r="G798" i="10"/>
  <c r="G797" i="10"/>
  <c r="G796" i="10"/>
  <c r="G795" i="10"/>
  <c r="G794" i="10"/>
  <c r="G793" i="10"/>
  <c r="G792" i="10"/>
  <c r="H791" i="10"/>
  <c r="G791" i="10"/>
  <c r="E791" i="10"/>
  <c r="H790" i="10"/>
  <c r="G790" i="10"/>
  <c r="E790" i="10"/>
  <c r="C763" i="10"/>
  <c r="C764" i="10"/>
  <c r="E764" i="10" s="1"/>
  <c r="G789" i="10"/>
  <c r="G788" i="10"/>
  <c r="G787" i="10"/>
  <c r="G786" i="10"/>
  <c r="G785" i="10"/>
  <c r="G784" i="10"/>
  <c r="G783" i="10"/>
  <c r="G782" i="10"/>
  <c r="G781" i="10"/>
  <c r="G780" i="10"/>
  <c r="G779" i="10"/>
  <c r="G778" i="10"/>
  <c r="G777" i="10"/>
  <c r="G776" i="10"/>
  <c r="G775" i="10"/>
  <c r="G774" i="10"/>
  <c r="G773" i="10"/>
  <c r="G772" i="10"/>
  <c r="G771" i="10"/>
  <c r="G770" i="10"/>
  <c r="G769" i="10"/>
  <c r="G768" i="10"/>
  <c r="G767" i="10"/>
  <c r="G766" i="10"/>
  <c r="G765" i="10"/>
  <c r="G764" i="10"/>
  <c r="H763" i="10"/>
  <c r="G763" i="10"/>
  <c r="H762" i="10"/>
  <c r="G762" i="10"/>
  <c r="E762" i="10"/>
  <c r="C732" i="10"/>
  <c r="C733" i="10"/>
  <c r="E733" i="10"/>
  <c r="C734" i="10"/>
  <c r="G761" i="10"/>
  <c r="G760" i="10"/>
  <c r="G759" i="10"/>
  <c r="G758" i="10"/>
  <c r="G757" i="10"/>
  <c r="G756" i="10"/>
  <c r="G755" i="10"/>
  <c r="G754" i="10"/>
  <c r="G753" i="10"/>
  <c r="G752" i="10"/>
  <c r="G751" i="10"/>
  <c r="G750" i="10"/>
  <c r="G749" i="10"/>
  <c r="G748" i="10"/>
  <c r="G747" i="10"/>
  <c r="G746" i="10"/>
  <c r="G745" i="10"/>
  <c r="G744" i="10"/>
  <c r="G743" i="10"/>
  <c r="G742" i="10"/>
  <c r="G741" i="10"/>
  <c r="G740" i="10"/>
  <c r="G739" i="10"/>
  <c r="G738" i="10"/>
  <c r="G737" i="10"/>
  <c r="G736" i="10"/>
  <c r="G735" i="10"/>
  <c r="G734" i="10"/>
  <c r="H733" i="10"/>
  <c r="G733" i="10"/>
  <c r="H732" i="10"/>
  <c r="G732" i="10"/>
  <c r="E732" i="10"/>
  <c r="H731" i="10"/>
  <c r="G731" i="10"/>
  <c r="E731" i="10"/>
  <c r="E1" i="10"/>
  <c r="C2" i="10"/>
  <c r="E2" i="10"/>
  <c r="C3" i="10"/>
  <c r="E32" i="10"/>
  <c r="C33" i="10"/>
  <c r="E33" i="10"/>
  <c r="C34" i="10"/>
  <c r="C35" i="10" s="1"/>
  <c r="E60" i="10"/>
  <c r="C61" i="10"/>
  <c r="E61" i="10"/>
  <c r="C62" i="10"/>
  <c r="C63" i="10" s="1"/>
  <c r="C64" i="10" s="1"/>
  <c r="E62" i="10"/>
  <c r="E91" i="10"/>
  <c r="C92" i="10"/>
  <c r="E92" i="10" s="1"/>
  <c r="C93" i="10"/>
  <c r="E121" i="10"/>
  <c r="C122" i="10"/>
  <c r="E152" i="10"/>
  <c r="C153" i="10"/>
  <c r="C154" i="10" s="1"/>
  <c r="E182" i="10"/>
  <c r="C183" i="10"/>
  <c r="E183" i="10" s="1"/>
  <c r="E213" i="10"/>
  <c r="C214" i="10"/>
  <c r="E214" i="10" s="1"/>
  <c r="C215" i="10"/>
  <c r="E244" i="10"/>
  <c r="C245" i="10"/>
  <c r="E274" i="10"/>
  <c r="C275" i="10"/>
  <c r="E275" i="10" s="1"/>
  <c r="C276" i="10"/>
  <c r="F2" i="10"/>
  <c r="F3" i="10"/>
  <c r="F4" i="10"/>
  <c r="F5" i="10"/>
  <c r="F6" i="10"/>
  <c r="F7" i="10" s="1"/>
  <c r="F8" i="10"/>
  <c r="F9" i="10" s="1"/>
  <c r="F10" i="10" s="1"/>
  <c r="F11" i="10" s="1"/>
  <c r="F12" i="10" s="1"/>
  <c r="F13" i="10" s="1"/>
  <c r="F14" i="10" s="1"/>
  <c r="F15" i="10" s="1"/>
  <c r="F16" i="10" s="1"/>
  <c r="F17" i="10" s="1"/>
  <c r="F18" i="10" s="1"/>
  <c r="F19" i="10" s="1"/>
  <c r="F20" i="10" s="1"/>
  <c r="F21" i="10" s="1"/>
  <c r="F22" i="10" s="1"/>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5" i="10" s="1"/>
  <c r="F66" i="10" s="1"/>
  <c r="F67" i="10" s="1"/>
  <c r="F68" i="10" s="1"/>
  <c r="F69" i="10" s="1"/>
  <c r="F70" i="10" s="1"/>
  <c r="F71" i="10" s="1"/>
  <c r="F72" i="10" s="1"/>
  <c r="F73" i="10" s="1"/>
  <c r="F74" i="10" s="1"/>
  <c r="F75" i="10" s="1"/>
  <c r="F76" i="10" s="1"/>
  <c r="F77" i="10" s="1"/>
  <c r="F78" i="10" s="1"/>
  <c r="F79" i="10" s="1"/>
  <c r="F80" i="10" s="1"/>
  <c r="F81" i="10" s="1"/>
  <c r="F82" i="10" s="1"/>
  <c r="F83" i="10" s="1"/>
  <c r="F84" i="10"/>
  <c r="F85" i="10" s="1"/>
  <c r="F86" i="10" s="1"/>
  <c r="F87" i="10" s="1"/>
  <c r="F88" i="10" s="1"/>
  <c r="F89" i="10" s="1"/>
  <c r="F90" i="10" s="1"/>
  <c r="F91" i="10" s="1"/>
  <c r="F92" i="10" s="1"/>
  <c r="F93" i="10" s="1"/>
  <c r="F94" i="10" s="1"/>
  <c r="F95" i="10" s="1"/>
  <c r="F96" i="10" s="1"/>
  <c r="F97" i="10" s="1"/>
  <c r="F98" i="10" s="1"/>
  <c r="F99" i="10" s="1"/>
  <c r="F100" i="10" s="1"/>
  <c r="F101" i="10" s="1"/>
  <c r="F102" i="10" s="1"/>
  <c r="F103" i="10" s="1"/>
  <c r="F104" i="10" s="1"/>
  <c r="F105" i="10" s="1"/>
  <c r="F106" i="10" s="1"/>
  <c r="F107" i="10" s="1"/>
  <c r="F108" i="10" s="1"/>
  <c r="F109" i="10" s="1"/>
  <c r="F110" i="10" s="1"/>
  <c r="F111" i="10" s="1"/>
  <c r="F112" i="10" s="1"/>
  <c r="F113" i="10" s="1"/>
  <c r="F114" i="10" s="1"/>
  <c r="F115" i="10" s="1"/>
  <c r="F116" i="10" s="1"/>
  <c r="F117" i="10" s="1"/>
  <c r="F118" i="10" s="1"/>
  <c r="F119" i="10" s="1"/>
  <c r="F120" i="10" s="1"/>
  <c r="F121" i="10" s="1"/>
  <c r="F122" i="10" s="1"/>
  <c r="F123" i="10" s="1"/>
  <c r="F124" i="10" s="1"/>
  <c r="F125" i="10" s="1"/>
  <c r="F126" i="10" s="1"/>
  <c r="F127" i="10" s="1"/>
  <c r="F128" i="10" s="1"/>
  <c r="F129" i="10" s="1"/>
  <c r="F130" i="10" s="1"/>
  <c r="F131" i="10" s="1"/>
  <c r="F132" i="10" s="1"/>
  <c r="F133" i="10" s="1"/>
  <c r="F134" i="10" s="1"/>
  <c r="F135" i="10" s="1"/>
  <c r="F136" i="10" s="1"/>
  <c r="F137" i="10" s="1"/>
  <c r="F138" i="10" s="1"/>
  <c r="F139" i="10" s="1"/>
  <c r="F140" i="10" s="1"/>
  <c r="F141" i="10" s="1"/>
  <c r="F142" i="10" s="1"/>
  <c r="F143" i="10" s="1"/>
  <c r="F144" i="10" s="1"/>
  <c r="F145" i="10" s="1"/>
  <c r="F146" i="10" s="1"/>
  <c r="F147" i="10"/>
  <c r="F148" i="10" s="1"/>
  <c r="F149" i="10" s="1"/>
  <c r="F150" i="10" s="1"/>
  <c r="F151" i="10" s="1"/>
  <c r="F152" i="10" s="1"/>
  <c r="F153" i="10" s="1"/>
  <c r="F154" i="10" s="1"/>
  <c r="F155" i="10" s="1"/>
  <c r="F156" i="10" s="1"/>
  <c r="F157" i="10" s="1"/>
  <c r="F158" i="10" s="1"/>
  <c r="F159" i="10" s="1"/>
  <c r="F160" i="10" s="1"/>
  <c r="F161" i="10" s="1"/>
  <c r="F162" i="10" s="1"/>
  <c r="F163" i="10" s="1"/>
  <c r="F164" i="10" s="1"/>
  <c r="F165" i="10" s="1"/>
  <c r="F166" i="10" s="1"/>
  <c r="F167" i="10" s="1"/>
  <c r="F168" i="10" s="1"/>
  <c r="F169" i="10" s="1"/>
  <c r="F170" i="10" s="1"/>
  <c r="F171" i="10" s="1"/>
  <c r="F172" i="10" s="1"/>
  <c r="F173" i="10" s="1"/>
  <c r="F174" i="10" s="1"/>
  <c r="F175" i="10" s="1"/>
  <c r="F176" i="10" s="1"/>
  <c r="F177" i="10" s="1"/>
  <c r="F178" i="10" s="1"/>
  <c r="F179" i="10" s="1"/>
  <c r="F180" i="10" s="1"/>
  <c r="F181" i="10" s="1"/>
  <c r="F182" i="10" s="1"/>
  <c r="F183" i="10" s="1"/>
  <c r="F184" i="10" s="1"/>
  <c r="F185" i="10" s="1"/>
  <c r="F186" i="10" s="1"/>
  <c r="F187" i="10" s="1"/>
  <c r="F188" i="10" s="1"/>
  <c r="F189" i="10" s="1"/>
  <c r="F190" i="10" s="1"/>
  <c r="F191" i="10" s="1"/>
  <c r="F192" i="10" s="1"/>
  <c r="F193" i="10" s="1"/>
  <c r="F194" i="10" s="1"/>
  <c r="F195" i="10" s="1"/>
  <c r="F196" i="10" s="1"/>
  <c r="F197" i="10" s="1"/>
  <c r="F198" i="10" s="1"/>
  <c r="F199" i="10" s="1"/>
  <c r="F200" i="10" s="1"/>
  <c r="F201" i="10" s="1"/>
  <c r="F202" i="10" s="1"/>
  <c r="F203" i="10" s="1"/>
  <c r="F204" i="10" s="1"/>
  <c r="F205" i="10" s="1"/>
  <c r="F206" i="10" s="1"/>
  <c r="F207" i="10" s="1"/>
  <c r="F208" i="10" s="1"/>
  <c r="F209" i="10" s="1"/>
  <c r="F210" i="10" s="1"/>
  <c r="F211" i="10" s="1"/>
  <c r="F212" i="10" s="1"/>
  <c r="F213" i="10" s="1"/>
  <c r="F214" i="10" s="1"/>
  <c r="F215" i="10" s="1"/>
  <c r="F216" i="10" s="1"/>
  <c r="F217" i="10" s="1"/>
  <c r="F218" i="10" s="1"/>
  <c r="F219" i="10" s="1"/>
  <c r="F220" i="10" s="1"/>
  <c r="F221" i="10" s="1"/>
  <c r="F222" i="10" s="1"/>
  <c r="F223" i="10" s="1"/>
  <c r="F224" i="10" s="1"/>
  <c r="F225" i="10" s="1"/>
  <c r="F226" i="10" s="1"/>
  <c r="F227" i="10" s="1"/>
  <c r="F228" i="10" s="1"/>
  <c r="F229" i="10" s="1"/>
  <c r="F230" i="10" s="1"/>
  <c r="F231" i="10" s="1"/>
  <c r="F232" i="10" s="1"/>
  <c r="F233" i="10" s="1"/>
  <c r="F234" i="10" s="1"/>
  <c r="F235" i="10" s="1"/>
  <c r="F236" i="10" s="1"/>
  <c r="F237" i="10" s="1"/>
  <c r="F238" i="10" s="1"/>
  <c r="F239" i="10" s="1"/>
  <c r="F240" i="10" s="1"/>
  <c r="F241" i="10" s="1"/>
  <c r="F242" i="10" s="1"/>
  <c r="F243" i="10" s="1"/>
  <c r="F244" i="10" s="1"/>
  <c r="F245" i="10" s="1"/>
  <c r="F246" i="10" s="1"/>
  <c r="F247" i="10" s="1"/>
  <c r="F248" i="10" s="1"/>
  <c r="F249" i="10" s="1"/>
  <c r="F250" i="10" s="1"/>
  <c r="F251" i="10" s="1"/>
  <c r="F252" i="10" s="1"/>
  <c r="F253" i="10" s="1"/>
  <c r="F254" i="10" s="1"/>
  <c r="F255" i="10" s="1"/>
  <c r="F256" i="10" s="1"/>
  <c r="F257" i="10" s="1"/>
  <c r="F258" i="10" s="1"/>
  <c r="F259" i="10" s="1"/>
  <c r="F260" i="10" s="1"/>
  <c r="F261" i="10" s="1"/>
  <c r="F262" i="10" s="1"/>
  <c r="F263" i="10" s="1"/>
  <c r="F264" i="10" s="1"/>
  <c r="F265" i="10" s="1"/>
  <c r="F266" i="10" s="1"/>
  <c r="F267" i="10" s="1"/>
  <c r="F268" i="10" s="1"/>
  <c r="F269" i="10" s="1"/>
  <c r="F270" i="10" s="1"/>
  <c r="F271" i="10" s="1"/>
  <c r="F272" i="10" s="1"/>
  <c r="F273" i="10" s="1"/>
  <c r="F274" i="10" s="1"/>
  <c r="F275" i="10" s="1"/>
  <c r="F276" i="10" s="1"/>
  <c r="F277" i="10" s="1"/>
  <c r="F278" i="10" s="1"/>
  <c r="F279" i="10" s="1"/>
  <c r="F280" i="10" s="1"/>
  <c r="F281" i="10" s="1"/>
  <c r="F282" i="10" s="1"/>
  <c r="F283" i="10" s="1"/>
  <c r="F284" i="10" s="1"/>
  <c r="F285" i="10" s="1"/>
  <c r="F286" i="10" s="1"/>
  <c r="F287" i="10" s="1"/>
  <c r="F288" i="10" s="1"/>
  <c r="F289" i="10" s="1"/>
  <c r="F290" i="10" s="1"/>
  <c r="F291" i="10" s="1"/>
  <c r="F292" i="10" s="1"/>
  <c r="F293" i="10" s="1"/>
  <c r="F294" i="10" s="1"/>
  <c r="F295" i="10" s="1"/>
  <c r="F296" i="10" s="1"/>
  <c r="F297" i="10" s="1"/>
  <c r="F298" i="10" s="1"/>
  <c r="F299" i="10" s="1"/>
  <c r="F300" i="10" s="1"/>
  <c r="F301" i="10" s="1"/>
  <c r="F302" i="10" s="1"/>
  <c r="F303" i="10" s="1"/>
  <c r="F304" i="10" s="1"/>
  <c r="F305" i="10" s="1"/>
  <c r="F306" i="10" s="1"/>
  <c r="F307" i="10" s="1"/>
  <c r="F308" i="10" s="1"/>
  <c r="F309" i="10" s="1"/>
  <c r="F310" i="10" s="1"/>
  <c r="F311" i="10" s="1"/>
  <c r="F312" i="10" s="1"/>
  <c r="F313" i="10" s="1"/>
  <c r="F314" i="10" s="1"/>
  <c r="F315" i="10" s="1"/>
  <c r="F316" i="10" s="1"/>
  <c r="F317" i="10" s="1"/>
  <c r="F318" i="10" s="1"/>
  <c r="F319" i="10" s="1"/>
  <c r="F320" i="10" s="1"/>
  <c r="F321" i="10" s="1"/>
  <c r="F322" i="10" s="1"/>
  <c r="F323" i="10" s="1"/>
  <c r="F324" i="10" s="1"/>
  <c r="F325" i="10" s="1"/>
  <c r="F326" i="10" s="1"/>
  <c r="F327" i="10" s="1"/>
  <c r="F328" i="10" s="1"/>
  <c r="F329" i="10" s="1"/>
  <c r="F330" i="10" s="1"/>
  <c r="F331" i="10" s="1"/>
  <c r="F332" i="10" s="1"/>
  <c r="F333" i="10" s="1"/>
  <c r="F334" i="10" s="1"/>
  <c r="F335" i="10" s="1"/>
  <c r="F336" i="10" s="1"/>
  <c r="F337" i="10" s="1"/>
  <c r="F338" i="10" s="1"/>
  <c r="F339" i="10" s="1"/>
  <c r="F340" i="10" s="1"/>
  <c r="F341" i="10" s="1"/>
  <c r="F342" i="10" s="1"/>
  <c r="F343" i="10" s="1"/>
  <c r="F344" i="10" s="1"/>
  <c r="F345" i="10" s="1"/>
  <c r="F346" i="10" s="1"/>
  <c r="F347" i="10" s="1"/>
  <c r="F348" i="10" s="1"/>
  <c r="F349" i="10" s="1"/>
  <c r="F350" i="10" s="1"/>
  <c r="F351" i="10" s="1"/>
  <c r="F352" i="10" s="1"/>
  <c r="F353" i="10" s="1"/>
  <c r="F354" i="10" s="1"/>
  <c r="F355" i="10" s="1"/>
  <c r="F356" i="10" s="1"/>
  <c r="F357" i="10" s="1"/>
  <c r="F358" i="10" s="1"/>
  <c r="F359" i="10" s="1"/>
  <c r="F360" i="10" s="1"/>
  <c r="F361" i="10" s="1"/>
  <c r="F362" i="10" s="1"/>
  <c r="F363" i="10" s="1"/>
  <c r="F364" i="10" s="1"/>
  <c r="F365" i="10" s="1"/>
  <c r="F366" i="10" s="1"/>
  <c r="F367" i="10" s="1"/>
  <c r="F368" i="10" s="1"/>
  <c r="F369" i="10" s="1"/>
  <c r="F370" i="10" s="1"/>
  <c r="F371" i="10" s="1"/>
  <c r="F372" i="10" s="1"/>
  <c r="F373" i="10" s="1"/>
  <c r="F374" i="10" s="1"/>
  <c r="F375" i="10" s="1"/>
  <c r="F376" i="10" s="1"/>
  <c r="F377" i="10" s="1"/>
  <c r="F378" i="10" s="1"/>
  <c r="F379" i="10" s="1"/>
  <c r="F380" i="10" s="1"/>
  <c r="F381" i="10" s="1"/>
  <c r="F382" i="10" s="1"/>
  <c r="F383" i="10" s="1"/>
  <c r="F384" i="10" s="1"/>
  <c r="F385" i="10" s="1"/>
  <c r="F386" i="10" s="1"/>
  <c r="F387" i="10" s="1"/>
  <c r="F388" i="10" s="1"/>
  <c r="F389" i="10" s="1"/>
  <c r="F390" i="10" s="1"/>
  <c r="F391" i="10" s="1"/>
  <c r="F392" i="10" s="1"/>
  <c r="F393" i="10" s="1"/>
  <c r="F394" i="10" s="1"/>
  <c r="F395" i="10" s="1"/>
  <c r="F396" i="10" s="1"/>
  <c r="F397" i="10" s="1"/>
  <c r="F398" i="10" s="1"/>
  <c r="F399" i="10" s="1"/>
  <c r="F400" i="10" s="1"/>
  <c r="F401" i="10" s="1"/>
  <c r="F402" i="10" s="1"/>
  <c r="F403" i="10" s="1"/>
  <c r="F404" i="10" s="1"/>
  <c r="F405" i="10" s="1"/>
  <c r="F406" i="10" s="1"/>
  <c r="F407" i="10" s="1"/>
  <c r="F408" i="10" s="1"/>
  <c r="F409" i="10" s="1"/>
  <c r="F410" i="10" s="1"/>
  <c r="F411" i="10" s="1"/>
  <c r="F412" i="10" s="1"/>
  <c r="F413" i="10" s="1"/>
  <c r="F414" i="10" s="1"/>
  <c r="F415" i="10" s="1"/>
  <c r="F416" i="10" s="1"/>
  <c r="F417" i="10" s="1"/>
  <c r="F418" i="10" s="1"/>
  <c r="F419" i="10" s="1"/>
  <c r="F420" i="10" s="1"/>
  <c r="F421" i="10" s="1"/>
  <c r="F422" i="10" s="1"/>
  <c r="F423" i="10" s="1"/>
  <c r="F424" i="10" s="1"/>
  <c r="F425" i="10" s="1"/>
  <c r="F426" i="10" s="1"/>
  <c r="F427" i="10" s="1"/>
  <c r="F428" i="10" s="1"/>
  <c r="F429" i="10" s="1"/>
  <c r="F430" i="10" s="1"/>
  <c r="F431" i="10" s="1"/>
  <c r="F432" i="10" s="1"/>
  <c r="F433" i="10" s="1"/>
  <c r="F434" i="10" s="1"/>
  <c r="F435" i="10" s="1"/>
  <c r="F436" i="10" s="1"/>
  <c r="F437" i="10" s="1"/>
  <c r="F438" i="10" s="1"/>
  <c r="F439" i="10" s="1"/>
  <c r="F440" i="10" s="1"/>
  <c r="F441" i="10" s="1"/>
  <c r="F442" i="10" s="1"/>
  <c r="F443" i="10" s="1"/>
  <c r="F444" i="10" s="1"/>
  <c r="F445" i="10" s="1"/>
  <c r="F446" i="10" s="1"/>
  <c r="F447" i="10" s="1"/>
  <c r="F448" i="10" s="1"/>
  <c r="F449" i="10" s="1"/>
  <c r="F450" i="10" s="1"/>
  <c r="F451" i="10" s="1"/>
  <c r="F452" i="10" s="1"/>
  <c r="F453" i="10" s="1"/>
  <c r="F454" i="10" s="1"/>
  <c r="F455" i="10" s="1"/>
  <c r="F456" i="10" s="1"/>
  <c r="F457" i="10" s="1"/>
  <c r="F458" i="10" s="1"/>
  <c r="F459" i="10" s="1"/>
  <c r="F460" i="10" s="1"/>
  <c r="F461" i="10" s="1"/>
  <c r="F462" i="10" s="1"/>
  <c r="F463" i="10" s="1"/>
  <c r="F464" i="10" s="1"/>
  <c r="F465" i="10" s="1"/>
  <c r="F466" i="10" s="1"/>
  <c r="F467" i="10" s="1"/>
  <c r="F468" i="10" s="1"/>
  <c r="F469" i="10" s="1"/>
  <c r="F470" i="10" s="1"/>
  <c r="F471" i="10" s="1"/>
  <c r="F472" i="10" s="1"/>
  <c r="F473" i="10" s="1"/>
  <c r="F474" i="10" s="1"/>
  <c r="F475" i="10" s="1"/>
  <c r="F476" i="10" s="1"/>
  <c r="F477" i="10" s="1"/>
  <c r="F478" i="10" s="1"/>
  <c r="F479" i="10" s="1"/>
  <c r="F480" i="10" s="1"/>
  <c r="F481" i="10" s="1"/>
  <c r="F482" i="10" s="1"/>
  <c r="F483" i="10" s="1"/>
  <c r="F484" i="10" s="1"/>
  <c r="F485" i="10" s="1"/>
  <c r="F486" i="10" s="1"/>
  <c r="F487" i="10" s="1"/>
  <c r="F488" i="10" s="1"/>
  <c r="F489" i="10" s="1"/>
  <c r="F490" i="10" s="1"/>
  <c r="F491" i="10" s="1"/>
  <c r="F492" i="10" s="1"/>
  <c r="F493" i="10" s="1"/>
  <c r="F494" i="10" s="1"/>
  <c r="F495" i="10" s="1"/>
  <c r="F496" i="10" s="1"/>
  <c r="F497" i="10" s="1"/>
  <c r="F498" i="10" s="1"/>
  <c r="F499" i="10" s="1"/>
  <c r="F500" i="10" s="1"/>
  <c r="F501" i="10" s="1"/>
  <c r="F502" i="10" s="1"/>
  <c r="F503" i="10" s="1"/>
  <c r="F504" i="10" s="1"/>
  <c r="F505" i="10" s="1"/>
  <c r="F506" i="10" s="1"/>
  <c r="F507" i="10" s="1"/>
  <c r="F508" i="10" s="1"/>
  <c r="F509" i="10" s="1"/>
  <c r="F510" i="10" s="1"/>
  <c r="F511" i="10" s="1"/>
  <c r="F512" i="10" s="1"/>
  <c r="F513" i="10" s="1"/>
  <c r="F514" i="10" s="1"/>
  <c r="F515" i="10" s="1"/>
  <c r="F516" i="10" s="1"/>
  <c r="F517" i="10" s="1"/>
  <c r="F518" i="10" s="1"/>
  <c r="F519" i="10" s="1"/>
  <c r="F520" i="10" s="1"/>
  <c r="F521" i="10" s="1"/>
  <c r="F522" i="10" s="1"/>
  <c r="F523" i="10" s="1"/>
  <c r="F524" i="10" s="1"/>
  <c r="F525" i="10" s="1"/>
  <c r="F526" i="10" s="1"/>
  <c r="F527" i="10" s="1"/>
  <c r="F528" i="10" s="1"/>
  <c r="F529" i="10" s="1"/>
  <c r="F530" i="10" s="1"/>
  <c r="F531" i="10" s="1"/>
  <c r="F532" i="10" s="1"/>
  <c r="F533" i="10" s="1"/>
  <c r="F534" i="10" s="1"/>
  <c r="F535" i="10" s="1"/>
  <c r="F536" i="10" s="1"/>
  <c r="F537" i="10" s="1"/>
  <c r="F538" i="10" s="1"/>
  <c r="F539" i="10" s="1"/>
  <c r="F540" i="10" s="1"/>
  <c r="F541" i="10" s="1"/>
  <c r="F542" i="10" s="1"/>
  <c r="F543" i="10" s="1"/>
  <c r="F544" i="10" s="1"/>
  <c r="F545" i="10" s="1"/>
  <c r="F546" i="10" s="1"/>
  <c r="F547" i="10" s="1"/>
  <c r="F548" i="10" s="1"/>
  <c r="F549" i="10" s="1"/>
  <c r="F550" i="10" s="1"/>
  <c r="F551" i="10" s="1"/>
  <c r="F552" i="10" s="1"/>
  <c r="F553" i="10" s="1"/>
  <c r="F554" i="10" s="1"/>
  <c r="F555" i="10" s="1"/>
  <c r="F556" i="10" s="1"/>
  <c r="F557" i="10" s="1"/>
  <c r="F558" i="10" s="1"/>
  <c r="F559" i="10" s="1"/>
  <c r="F560" i="10" s="1"/>
  <c r="F561" i="10" s="1"/>
  <c r="F562" i="10" s="1"/>
  <c r="F563" i="10" s="1"/>
  <c r="F564" i="10" s="1"/>
  <c r="F565" i="10" s="1"/>
  <c r="F566" i="10" s="1"/>
  <c r="F567" i="10" s="1"/>
  <c r="F568" i="10" s="1"/>
  <c r="F569" i="10" s="1"/>
  <c r="F570" i="10" s="1"/>
  <c r="F571" i="10" s="1"/>
  <c r="F572" i="10" s="1"/>
  <c r="F573" i="10" s="1"/>
  <c r="F574" i="10" s="1"/>
  <c r="F575" i="10" s="1"/>
  <c r="F576" i="10" s="1"/>
  <c r="F577" i="10" s="1"/>
  <c r="F578" i="10" s="1"/>
  <c r="F579" i="10" s="1"/>
  <c r="F580" i="10" s="1"/>
  <c r="F581" i="10" s="1"/>
  <c r="F582" i="10" s="1"/>
  <c r="F583" i="10" s="1"/>
  <c r="F584" i="10" s="1"/>
  <c r="F585" i="10" s="1"/>
  <c r="F586" i="10" s="1"/>
  <c r="F587" i="10" s="1"/>
  <c r="F588" i="10" s="1"/>
  <c r="F589" i="10" s="1"/>
  <c r="F590" i="10" s="1"/>
  <c r="F591" i="10" s="1"/>
  <c r="F592" i="10" s="1"/>
  <c r="F593" i="10" s="1"/>
  <c r="F594" i="10" s="1"/>
  <c r="F595" i="10" s="1"/>
  <c r="F596" i="10" s="1"/>
  <c r="F597" i="10" s="1"/>
  <c r="F598" i="10" s="1"/>
  <c r="F599" i="10" s="1"/>
  <c r="F600" i="10" s="1"/>
  <c r="F601" i="10" s="1"/>
  <c r="F602" i="10" s="1"/>
  <c r="F603" i="10" s="1"/>
  <c r="F604" i="10" s="1"/>
  <c r="F605" i="10" s="1"/>
  <c r="F606" i="10" s="1"/>
  <c r="F607" i="10" s="1"/>
  <c r="F608" i="10" s="1"/>
  <c r="F609" i="10" s="1"/>
  <c r="F610" i="10" s="1"/>
  <c r="F611" i="10" s="1"/>
  <c r="F612" i="10" s="1"/>
  <c r="F613" i="10" s="1"/>
  <c r="F614" i="10" s="1"/>
  <c r="F615" i="10" s="1"/>
  <c r="F616" i="10" s="1"/>
  <c r="F617" i="10" s="1"/>
  <c r="F618" i="10" s="1"/>
  <c r="F619" i="10" s="1"/>
  <c r="F620" i="10" s="1"/>
  <c r="F621" i="10" s="1"/>
  <c r="F622" i="10" s="1"/>
  <c r="F623" i="10" s="1"/>
  <c r="F624" i="10" s="1"/>
  <c r="F625" i="10" s="1"/>
  <c r="F626" i="10" s="1"/>
  <c r="F627" i="10" s="1"/>
  <c r="F628" i="10" s="1"/>
  <c r="F629" i="10" s="1"/>
  <c r="F630" i="10" s="1"/>
  <c r="F631" i="10" s="1"/>
  <c r="F632" i="10" s="1"/>
  <c r="F633" i="10" s="1"/>
  <c r="F634" i="10" s="1"/>
  <c r="F635" i="10" s="1"/>
  <c r="F636" i="10" s="1"/>
  <c r="F637" i="10" s="1"/>
  <c r="F638" i="10" s="1"/>
  <c r="F639" i="10" s="1"/>
  <c r="F640" i="10" s="1"/>
  <c r="F641" i="10" s="1"/>
  <c r="F642" i="10" s="1"/>
  <c r="F643" i="10" s="1"/>
  <c r="F644" i="10" s="1"/>
  <c r="F645" i="10" s="1"/>
  <c r="F646" i="10" s="1"/>
  <c r="F647" i="10" s="1"/>
  <c r="F648" i="10" s="1"/>
  <c r="F649" i="10" s="1"/>
  <c r="F650" i="10" s="1"/>
  <c r="F651" i="10" s="1"/>
  <c r="F652" i="10" s="1"/>
  <c r="F653" i="10" s="1"/>
  <c r="F654" i="10" s="1"/>
  <c r="F655" i="10" s="1"/>
  <c r="F656" i="10" s="1"/>
  <c r="F657" i="10" s="1"/>
  <c r="F658" i="10" s="1"/>
  <c r="F659" i="10" s="1"/>
  <c r="F660" i="10" s="1"/>
  <c r="F661" i="10" s="1"/>
  <c r="F662" i="10" s="1"/>
  <c r="F663" i="10" s="1"/>
  <c r="F664" i="10" s="1"/>
  <c r="F665" i="10" s="1"/>
  <c r="F666" i="10" s="1"/>
  <c r="F667" i="10" s="1"/>
  <c r="F668" i="10" s="1"/>
  <c r="F669" i="10" s="1"/>
  <c r="F670" i="10" s="1"/>
  <c r="F671" i="10" s="1"/>
  <c r="F672" i="10" s="1"/>
  <c r="F673" i="10" s="1"/>
  <c r="F674" i="10" s="1"/>
  <c r="F675" i="10" s="1"/>
  <c r="F676" i="10" s="1"/>
  <c r="F677" i="10" s="1"/>
  <c r="F678" i="10" s="1"/>
  <c r="F679" i="10" s="1"/>
  <c r="F680" i="10" s="1"/>
  <c r="F681" i="10" s="1"/>
  <c r="F682" i="10" s="1"/>
  <c r="F683" i="10" s="1"/>
  <c r="F684" i="10" s="1"/>
  <c r="F685" i="10" s="1"/>
  <c r="F686" i="10" s="1"/>
  <c r="F687" i="10" s="1"/>
  <c r="F688" i="10" s="1"/>
  <c r="F689" i="10" s="1"/>
  <c r="F690" i="10" s="1"/>
  <c r="F691" i="10" s="1"/>
  <c r="F692" i="10" s="1"/>
  <c r="F693" i="10" s="1"/>
  <c r="F694" i="10" s="1"/>
  <c r="F695" i="10" s="1"/>
  <c r="F696" i="10" s="1"/>
  <c r="F697" i="10" s="1"/>
  <c r="F698" i="10" s="1"/>
  <c r="F699" i="10" s="1"/>
  <c r="F700" i="10" s="1"/>
  <c r="F701" i="10" s="1"/>
  <c r="F702" i="10" s="1"/>
  <c r="F703" i="10" s="1"/>
  <c r="F704" i="10" s="1"/>
  <c r="F705" i="10" s="1"/>
  <c r="F706" i="10" s="1"/>
  <c r="F707" i="10" s="1"/>
  <c r="F708" i="10" s="1"/>
  <c r="F709" i="10" s="1"/>
  <c r="F710" i="10" s="1"/>
  <c r="F711" i="10" s="1"/>
  <c r="F712" i="10" s="1"/>
  <c r="F713" i="10" s="1"/>
  <c r="F714" i="10" s="1"/>
  <c r="F715" i="10" s="1"/>
  <c r="F716" i="10" s="1"/>
  <c r="F717" i="10" s="1"/>
  <c r="F718" i="10" s="1"/>
  <c r="F719" i="10" s="1"/>
  <c r="F720" i="10" s="1"/>
  <c r="F721" i="10" s="1"/>
  <c r="F722" i="10" s="1"/>
  <c r="F723" i="10" s="1"/>
  <c r="F724" i="10" s="1"/>
  <c r="F725" i="10" s="1"/>
  <c r="F726" i="10" s="1"/>
  <c r="F727" i="10" s="1"/>
  <c r="F728" i="10" s="1"/>
  <c r="F729" i="10" s="1"/>
  <c r="F730" i="10" s="1"/>
  <c r="F731" i="10" s="1"/>
  <c r="F732" i="10" s="1"/>
  <c r="F733" i="10" s="1"/>
  <c r="F734" i="10" s="1"/>
  <c r="F735" i="10" s="1"/>
  <c r="F736" i="10" s="1"/>
  <c r="F737" i="10" s="1"/>
  <c r="F738" i="10" s="1"/>
  <c r="F739" i="10" s="1"/>
  <c r="F740" i="10" s="1"/>
  <c r="F741" i="10" s="1"/>
  <c r="F742" i="10" s="1"/>
  <c r="F743" i="10" s="1"/>
  <c r="F744" i="10" s="1"/>
  <c r="F745" i="10" s="1"/>
  <c r="F746" i="10" s="1"/>
  <c r="F747" i="10" s="1"/>
  <c r="F748" i="10" s="1"/>
  <c r="F749" i="10" s="1"/>
  <c r="F750" i="10" s="1"/>
  <c r="F751" i="10" s="1"/>
  <c r="F752" i="10" s="1"/>
  <c r="F753" i="10" s="1"/>
  <c r="F754" i="10" s="1"/>
  <c r="F755" i="10" s="1"/>
  <c r="F756" i="10" s="1"/>
  <c r="F757" i="10" s="1"/>
  <c r="F758" i="10" s="1"/>
  <c r="F759" i="10" s="1"/>
  <c r="F760" i="10" s="1"/>
  <c r="F761" i="10" s="1"/>
  <c r="F762" i="10" s="1"/>
  <c r="F763" i="10" s="1"/>
  <c r="F764" i="10" s="1"/>
  <c r="F765" i="10" s="1"/>
  <c r="F766" i="10" s="1"/>
  <c r="F767" i="10" s="1"/>
  <c r="F768" i="10" s="1"/>
  <c r="F769" i="10" s="1"/>
  <c r="F770" i="10" s="1"/>
  <c r="F771" i="10" s="1"/>
  <c r="F772" i="10" s="1"/>
  <c r="F773" i="10" s="1"/>
  <c r="F774" i="10" s="1"/>
  <c r="F775" i="10" s="1"/>
  <c r="F776" i="10" s="1"/>
  <c r="F777" i="10" s="1"/>
  <c r="F778" i="10" s="1"/>
  <c r="F779" i="10" s="1"/>
  <c r="F780" i="10" s="1"/>
  <c r="F781" i="10" s="1"/>
  <c r="F782" i="10" s="1"/>
  <c r="F783" i="10" s="1"/>
  <c r="F784" i="10" s="1"/>
  <c r="F785" i="10" s="1"/>
  <c r="F786" i="10" s="1"/>
  <c r="F787" i="10" s="1"/>
  <c r="F788" i="10" s="1"/>
  <c r="F789" i="10" s="1"/>
  <c r="F790" i="10" s="1"/>
  <c r="F791" i="10" s="1"/>
  <c r="F792" i="10" s="1"/>
  <c r="F793" i="10" s="1"/>
  <c r="F794" i="10" s="1"/>
  <c r="F795" i="10" s="1"/>
  <c r="F796" i="10" s="1"/>
  <c r="F797" i="10" s="1"/>
  <c r="F798" i="10" s="1"/>
  <c r="F799" i="10" s="1"/>
  <c r="F800" i="10" s="1"/>
  <c r="F801" i="10" s="1"/>
  <c r="F802" i="10" s="1"/>
  <c r="F803" i="10" s="1"/>
  <c r="F804" i="10" s="1"/>
  <c r="F805" i="10" s="1"/>
  <c r="F806" i="10" s="1"/>
  <c r="F807" i="10" s="1"/>
  <c r="F808" i="10" s="1"/>
  <c r="F809" i="10" s="1"/>
  <c r="F810" i="10" s="1"/>
  <c r="F811" i="10" s="1"/>
  <c r="F812" i="10" s="1"/>
  <c r="F813" i="10" s="1"/>
  <c r="F814" i="10" s="1"/>
  <c r="F815" i="10" s="1"/>
  <c r="F816" i="10" s="1"/>
  <c r="F817" i="10" s="1"/>
  <c r="F818" i="10" s="1"/>
  <c r="F819" i="10" s="1"/>
  <c r="F820" i="10" s="1"/>
  <c r="F821" i="10" s="1"/>
  <c r="F822" i="10" s="1"/>
  <c r="F823" i="10" s="1"/>
  <c r="F824" i="10" s="1"/>
  <c r="F825" i="10" s="1"/>
  <c r="F826" i="10" s="1"/>
  <c r="F827" i="10" s="1"/>
  <c r="F828" i="10" s="1"/>
  <c r="F829" i="10" s="1"/>
  <c r="F830" i="10" s="1"/>
  <c r="F831" i="10" s="1"/>
  <c r="F832" i="10" s="1"/>
  <c r="F833" i="10" s="1"/>
  <c r="F834" i="10" s="1"/>
  <c r="F835" i="10" s="1"/>
  <c r="F836" i="10" s="1"/>
  <c r="F837" i="10" s="1"/>
  <c r="F838" i="10" s="1"/>
  <c r="F839" i="10" s="1"/>
  <c r="F840" i="10" s="1"/>
  <c r="F841" i="10" s="1"/>
  <c r="F842" i="10" s="1"/>
  <c r="F843" i="10" s="1"/>
  <c r="F844" i="10" s="1"/>
  <c r="F845" i="10" s="1"/>
  <c r="F846" i="10" s="1"/>
  <c r="F847" i="10" s="1"/>
  <c r="F848" i="10" s="1"/>
  <c r="F849" i="10" s="1"/>
  <c r="F850" i="10" s="1"/>
  <c r="F851" i="10" s="1"/>
  <c r="F852" i="10" s="1"/>
  <c r="F853" i="10" s="1"/>
  <c r="F854" i="10" s="1"/>
  <c r="F855" i="10" s="1"/>
  <c r="F856" i="10" s="1"/>
  <c r="F857" i="10" s="1"/>
  <c r="F858" i="10" s="1"/>
  <c r="F859" i="10" s="1"/>
  <c r="F860" i="10" s="1"/>
  <c r="F861" i="10" s="1"/>
  <c r="F862" i="10" s="1"/>
  <c r="F863" i="10" s="1"/>
  <c r="F864" i="10" s="1"/>
  <c r="F865" i="10" s="1"/>
  <c r="F866" i="10" s="1"/>
  <c r="F867" i="10" s="1"/>
  <c r="F868" i="10" s="1"/>
  <c r="F869" i="10" s="1"/>
  <c r="F870" i="10" s="1"/>
  <c r="F871" i="10" s="1"/>
  <c r="F872" i="10" s="1"/>
  <c r="F873" i="10" s="1"/>
  <c r="F874" i="10" s="1"/>
  <c r="F875" i="10" s="1"/>
  <c r="F876" i="10" s="1"/>
  <c r="F877" i="10" s="1"/>
  <c r="F878" i="10" s="1"/>
  <c r="F879" i="10" s="1"/>
  <c r="F880" i="10" s="1"/>
  <c r="F881" i="10" s="1"/>
  <c r="F882" i="10" s="1"/>
  <c r="F883" i="10" s="1"/>
  <c r="F884" i="10" s="1"/>
  <c r="F885" i="10" s="1"/>
  <c r="F886" i="10" s="1"/>
  <c r="F887" i="10" s="1"/>
  <c r="F888" i="10" s="1"/>
  <c r="F889" i="10" s="1"/>
  <c r="F890" i="10" s="1"/>
  <c r="F891" i="10" s="1"/>
  <c r="F892" i="10" s="1"/>
  <c r="F893" i="10" s="1"/>
  <c r="F894" i="10" s="1"/>
  <c r="F895" i="10" s="1"/>
  <c r="F896" i="10" s="1"/>
  <c r="F897" i="10" s="1"/>
  <c r="F898" i="10" s="1"/>
  <c r="F899" i="10" s="1"/>
  <c r="F900" i="10" s="1"/>
  <c r="F901" i="10" s="1"/>
  <c r="F902" i="10" s="1"/>
  <c r="F903" i="10" s="1"/>
  <c r="F904" i="10" s="1"/>
  <c r="F905" i="10" s="1"/>
  <c r="F906" i="10" s="1"/>
  <c r="F907" i="10" s="1"/>
  <c r="F908" i="10" s="1"/>
  <c r="F909" i="10" s="1"/>
  <c r="F910" i="10" s="1"/>
  <c r="F911" i="10" s="1"/>
  <c r="F912" i="10" s="1"/>
  <c r="F913" i="10" s="1"/>
  <c r="F914" i="10" s="1"/>
  <c r="F915" i="10" s="1"/>
  <c r="F916" i="10" s="1"/>
  <c r="F917" i="10" s="1"/>
  <c r="F918" i="10" s="1"/>
  <c r="F919" i="10" s="1"/>
  <c r="F920" i="10" s="1"/>
  <c r="F921" i="10" s="1"/>
  <c r="F922" i="10" s="1"/>
  <c r="F923" i="10" s="1"/>
  <c r="F924" i="10" s="1"/>
  <c r="F925" i="10" s="1"/>
  <c r="F926" i="10" s="1"/>
  <c r="F927" i="10" s="1"/>
  <c r="F928" i="10" s="1"/>
  <c r="F929" i="10" s="1"/>
  <c r="F930" i="10" s="1"/>
  <c r="F931" i="10" s="1"/>
  <c r="F932" i="10" s="1"/>
  <c r="F933" i="10" s="1"/>
  <c r="F934" i="10" s="1"/>
  <c r="F935" i="10" s="1"/>
  <c r="F936" i="10" s="1"/>
  <c r="F937" i="10" s="1"/>
  <c r="F938" i="10" s="1"/>
  <c r="F939" i="10" s="1"/>
  <c r="F940" i="10" s="1"/>
  <c r="F941" i="10" s="1"/>
  <c r="F942" i="10" s="1"/>
  <c r="F943" i="10" s="1"/>
  <c r="F944" i="10" s="1"/>
  <c r="F945" i="10" s="1"/>
  <c r="F946" i="10" s="1"/>
  <c r="F947" i="10" s="1"/>
  <c r="F948" i="10" s="1"/>
  <c r="F949" i="10" s="1"/>
  <c r="F950" i="10" s="1"/>
  <c r="F951" i="10" s="1"/>
  <c r="F952" i="10" s="1"/>
  <c r="F953" i="10" s="1"/>
  <c r="F954" i="10" s="1"/>
  <c r="F955" i="10" s="1"/>
  <c r="F956" i="10" s="1"/>
  <c r="F957" i="10" s="1"/>
  <c r="F958" i="10" s="1"/>
  <c r="F959" i="10" s="1"/>
  <c r="F960" i="10" s="1"/>
  <c r="F961" i="10" s="1"/>
  <c r="F962" i="10" s="1"/>
  <c r="F963" i="10" s="1"/>
  <c r="F964" i="10" s="1"/>
  <c r="F965" i="10" s="1"/>
  <c r="F966" i="10" s="1"/>
  <c r="F967" i="10" s="1"/>
  <c r="F968" i="10" s="1"/>
  <c r="F969" i="10" s="1"/>
  <c r="F970" i="10" s="1"/>
  <c r="F971" i="10" s="1"/>
  <c r="F972" i="10" s="1"/>
  <c r="F973" i="10" s="1"/>
  <c r="F974" i="10" s="1"/>
  <c r="F975" i="10" s="1"/>
  <c r="F976" i="10" s="1"/>
  <c r="F977" i="10" s="1"/>
  <c r="F978" i="10" s="1"/>
  <c r="F979" i="10" s="1"/>
  <c r="F980" i="10" s="1"/>
  <c r="F981" i="10" s="1"/>
  <c r="F982" i="10" s="1"/>
  <c r="F983" i="10" s="1"/>
  <c r="F984" i="10" s="1"/>
  <c r="F985" i="10" s="1"/>
  <c r="F986" i="10" s="1"/>
  <c r="F987" i="10" s="1"/>
  <c r="F988" i="10" s="1"/>
  <c r="F989" i="10" s="1"/>
  <c r="F990" i="10" s="1"/>
  <c r="F991" i="10" s="1"/>
  <c r="F992" i="10" s="1"/>
  <c r="F993" i="10" s="1"/>
  <c r="F994" i="10" s="1"/>
  <c r="F995" i="10" s="1"/>
  <c r="F996" i="10" s="1"/>
  <c r="F997" i="10" s="1"/>
  <c r="F998" i="10" s="1"/>
  <c r="F999" i="10" s="1"/>
  <c r="F1000" i="10" s="1"/>
  <c r="F1001" i="10" s="1"/>
  <c r="F1002" i="10" s="1"/>
  <c r="F1003" i="10" s="1"/>
  <c r="F1004" i="10" s="1"/>
  <c r="F1005" i="10" s="1"/>
  <c r="F1006" i="10" s="1"/>
  <c r="F1007" i="10" s="1"/>
  <c r="F1008" i="10" s="1"/>
  <c r="F1009" i="10" s="1"/>
  <c r="F1010" i="10" s="1"/>
  <c r="F1011" i="10" s="1"/>
  <c r="F1012" i="10" s="1"/>
  <c r="F1013" i="10" s="1"/>
  <c r="F1014" i="10" s="1"/>
  <c r="F1015" i="10" s="1"/>
  <c r="F1016" i="10" s="1"/>
  <c r="F1017" i="10" s="1"/>
  <c r="F1018" i="10" s="1"/>
  <c r="F1019" i="10" s="1"/>
  <c r="F1020" i="10" s="1"/>
  <c r="F1021" i="10" s="1"/>
  <c r="F1022" i="10" s="1"/>
  <c r="F1023" i="10" s="1"/>
  <c r="F1024" i="10" s="1"/>
  <c r="F1025" i="10" s="1"/>
  <c r="F1026" i="10" s="1"/>
  <c r="F1027" i="10" s="1"/>
  <c r="F1028" i="10" s="1"/>
  <c r="F1029" i="10" s="1"/>
  <c r="F1030" i="10" s="1"/>
  <c r="F1031" i="10" s="1"/>
  <c r="F1032" i="10" s="1"/>
  <c r="F1033" i="10" s="1"/>
  <c r="F1034" i="10" s="1"/>
  <c r="F1035" i="10" s="1"/>
  <c r="F1036" i="10" s="1"/>
  <c r="F1037" i="10" s="1"/>
  <c r="F1038" i="10" s="1"/>
  <c r="F1039" i="10" s="1"/>
  <c r="F1040" i="10" s="1"/>
  <c r="F1041" i="10" s="1"/>
  <c r="F1042" i="10" s="1"/>
  <c r="F1043" i="10" s="1"/>
  <c r="F1044" i="10" s="1"/>
  <c r="F1045" i="10" s="1"/>
  <c r="F1046" i="10" s="1"/>
  <c r="F1047" i="10" s="1"/>
  <c r="F1048" i="10" s="1"/>
  <c r="F1049" i="10" s="1"/>
  <c r="F1050" i="10" s="1"/>
  <c r="F1051" i="10" s="1"/>
  <c r="F1052" i="10" s="1"/>
  <c r="F1053" i="10" s="1"/>
  <c r="F1054" i="10" s="1"/>
  <c r="F1055" i="10" s="1"/>
  <c r="F1056" i="10" s="1"/>
  <c r="F1057" i="10" s="1"/>
  <c r="F1058" i="10" s="1"/>
  <c r="F1059" i="10" s="1"/>
  <c r="F1060" i="10" s="1"/>
  <c r="F1061" i="10" s="1"/>
  <c r="F1062" i="10" s="1"/>
  <c r="F1063" i="10" s="1"/>
  <c r="F1064" i="10" s="1"/>
  <c r="F1065" i="10" s="1"/>
  <c r="F1066" i="10" s="1"/>
  <c r="F1067" i="10" s="1"/>
  <c r="F1068" i="10" s="1"/>
  <c r="F1069" i="10" s="1"/>
  <c r="F1070" i="10" s="1"/>
  <c r="F1071" i="10" s="1"/>
  <c r="F1072" i="10" s="1"/>
  <c r="F1073" i="10" s="1"/>
  <c r="F1074" i="10" s="1"/>
  <c r="F1075" i="10" s="1"/>
  <c r="F1076" i="10" s="1"/>
  <c r="F1077" i="10" s="1"/>
  <c r="F1078" i="10" s="1"/>
  <c r="F1079" i="10" s="1"/>
  <c r="F1080" i="10" s="1"/>
  <c r="F1081" i="10" s="1"/>
  <c r="F1082" i="10" s="1"/>
  <c r="F1083" i="10" s="1"/>
  <c r="F1084" i="10" s="1"/>
  <c r="F1085" i="10" s="1"/>
  <c r="F1086" i="10" s="1"/>
  <c r="F1087" i="10" s="1"/>
  <c r="F1088" i="10" s="1"/>
  <c r="F1089" i="10" s="1"/>
  <c r="F1090" i="10" s="1"/>
  <c r="F1091" i="10" s="1"/>
  <c r="F1092" i="10" s="1"/>
  <c r="F1093" i="10" s="1"/>
  <c r="F1094" i="10" s="1"/>
  <c r="F1095" i="10" s="1"/>
  <c r="C701" i="10"/>
  <c r="C457" i="10"/>
  <c r="H457" i="10" s="1"/>
  <c r="G730" i="10"/>
  <c r="G457" i="10"/>
  <c r="B6" i="4"/>
  <c r="B4" i="4"/>
  <c r="B3" i="4"/>
  <c r="E305" i="10"/>
  <c r="C306" i="10"/>
  <c r="C307" i="10" s="1"/>
  <c r="C308" i="10" s="1"/>
  <c r="E306" i="10"/>
  <c r="E335" i="10"/>
  <c r="C336" i="10"/>
  <c r="G520" i="10"/>
  <c r="G245" i="10"/>
  <c r="C96" i="4"/>
  <c r="C97" i="4" s="1"/>
  <c r="C98" i="4" s="1"/>
  <c r="C99" i="4" s="1"/>
  <c r="C100" i="4" s="1"/>
  <c r="C101" i="4" s="1"/>
  <c r="C102" i="4" s="1"/>
  <c r="C103" i="4" s="1"/>
  <c r="C104" i="4" s="1"/>
  <c r="C105" i="4" s="1"/>
  <c r="C106" i="4" s="1"/>
  <c r="C107" i="4" s="1"/>
  <c r="C108" i="4" s="1"/>
  <c r="C109" i="4"/>
  <c r="C110" i="4" s="1"/>
  <c r="C111" i="4" s="1"/>
  <c r="C112" i="4" s="1"/>
  <c r="C113" i="4" s="1"/>
  <c r="C114" i="4" s="1"/>
  <c r="C115" i="4" s="1"/>
  <c r="C116" i="4" s="1"/>
  <c r="C117" i="4" s="1"/>
  <c r="C118" i="4" s="1"/>
  <c r="C119" i="4" s="1"/>
  <c r="C120" i="4" s="1"/>
  <c r="C121" i="4" s="1"/>
  <c r="C122" i="4" s="1"/>
  <c r="G729" i="10"/>
  <c r="G728" i="10"/>
  <c r="G727" i="10"/>
  <c r="G726" i="10"/>
  <c r="G725" i="10"/>
  <c r="G724" i="10"/>
  <c r="G723" i="10"/>
  <c r="G722" i="10"/>
  <c r="G721" i="10"/>
  <c r="G720" i="10"/>
  <c r="G719" i="10"/>
  <c r="G718" i="10"/>
  <c r="G717" i="10"/>
  <c r="G716" i="10"/>
  <c r="G715" i="10"/>
  <c r="G714" i="10"/>
  <c r="G713" i="10"/>
  <c r="G712" i="10"/>
  <c r="G711" i="10"/>
  <c r="G710" i="10"/>
  <c r="G709" i="10"/>
  <c r="G708" i="10"/>
  <c r="G707" i="10"/>
  <c r="G706" i="10"/>
  <c r="G705" i="10"/>
  <c r="G704" i="10"/>
  <c r="G703" i="10"/>
  <c r="G702" i="10"/>
  <c r="G701" i="10"/>
  <c r="H700" i="10"/>
  <c r="G700" i="10"/>
  <c r="C671" i="10"/>
  <c r="C672" i="10"/>
  <c r="H672" i="10" s="1"/>
  <c r="G699" i="10"/>
  <c r="G698" i="10"/>
  <c r="G697" i="10"/>
  <c r="G696" i="10"/>
  <c r="G695" i="10"/>
  <c r="G694" i="10"/>
  <c r="G693" i="10"/>
  <c r="G692" i="10"/>
  <c r="G691" i="10"/>
  <c r="G690" i="10"/>
  <c r="G689" i="10"/>
  <c r="G688" i="10"/>
  <c r="G687" i="10"/>
  <c r="G686" i="10"/>
  <c r="G685" i="10"/>
  <c r="G684" i="10"/>
  <c r="G683" i="10"/>
  <c r="G682" i="10"/>
  <c r="G681" i="10"/>
  <c r="G680" i="10"/>
  <c r="G679" i="10"/>
  <c r="G678" i="10"/>
  <c r="G677" i="10"/>
  <c r="G676" i="10"/>
  <c r="G675" i="10"/>
  <c r="G674" i="10"/>
  <c r="G673" i="10"/>
  <c r="G672" i="10"/>
  <c r="H671" i="10"/>
  <c r="G671" i="10"/>
  <c r="H670" i="10"/>
  <c r="G670" i="10"/>
  <c r="C640" i="10"/>
  <c r="C641" i="10" s="1"/>
  <c r="G669" i="10"/>
  <c r="G668" i="10"/>
  <c r="G667" i="10"/>
  <c r="G666" i="10"/>
  <c r="G665" i="10"/>
  <c r="G664" i="10"/>
  <c r="G663" i="10"/>
  <c r="G662" i="10"/>
  <c r="G661" i="10"/>
  <c r="G660" i="10"/>
  <c r="G659" i="10"/>
  <c r="G658" i="10"/>
  <c r="G657" i="10"/>
  <c r="G656" i="10"/>
  <c r="G655" i="10"/>
  <c r="G654" i="10"/>
  <c r="G653" i="10"/>
  <c r="G652" i="10"/>
  <c r="G651" i="10"/>
  <c r="G650" i="10"/>
  <c r="G649" i="10"/>
  <c r="G648" i="10"/>
  <c r="G647" i="10"/>
  <c r="G646" i="10"/>
  <c r="G645" i="10"/>
  <c r="G644" i="10"/>
  <c r="G643" i="10"/>
  <c r="G642" i="10"/>
  <c r="G641" i="10"/>
  <c r="H640" i="10"/>
  <c r="G640" i="10"/>
  <c r="H639" i="10"/>
  <c r="G639" i="10"/>
  <c r="C610" i="10"/>
  <c r="G638" i="10"/>
  <c r="G637" i="10"/>
  <c r="G636" i="10"/>
  <c r="G635" i="10"/>
  <c r="G634" i="10"/>
  <c r="G633" i="10"/>
  <c r="G632" i="10"/>
  <c r="G631" i="10"/>
  <c r="G630" i="10"/>
  <c r="G629" i="10"/>
  <c r="G628" i="10"/>
  <c r="G627" i="10"/>
  <c r="G626" i="10"/>
  <c r="G625" i="10"/>
  <c r="G624" i="10"/>
  <c r="G623" i="10"/>
  <c r="G622" i="10"/>
  <c r="G621" i="10"/>
  <c r="G620" i="10"/>
  <c r="G619" i="10"/>
  <c r="G618" i="10"/>
  <c r="G617" i="10"/>
  <c r="G616" i="10"/>
  <c r="G615" i="10"/>
  <c r="G614" i="10"/>
  <c r="G613" i="10"/>
  <c r="G612" i="10"/>
  <c r="G611" i="10"/>
  <c r="G610" i="10"/>
  <c r="H609" i="10"/>
  <c r="G609" i="10"/>
  <c r="C579" i="10"/>
  <c r="G608" i="10"/>
  <c r="G607" i="10"/>
  <c r="G606" i="10"/>
  <c r="G605" i="10"/>
  <c r="G604" i="10"/>
  <c r="G603" i="10"/>
  <c r="G602" i="10"/>
  <c r="G601" i="10"/>
  <c r="G600" i="10"/>
  <c r="G599" i="10"/>
  <c r="G598" i="10"/>
  <c r="G597" i="10"/>
  <c r="G596" i="10"/>
  <c r="G595" i="10"/>
  <c r="G594" i="10"/>
  <c r="G593" i="10"/>
  <c r="G592" i="10"/>
  <c r="G591" i="10"/>
  <c r="G590" i="10"/>
  <c r="G589" i="10"/>
  <c r="G588" i="10"/>
  <c r="G587" i="10"/>
  <c r="G586" i="10"/>
  <c r="G585" i="10"/>
  <c r="G584" i="10"/>
  <c r="G583" i="10"/>
  <c r="G582" i="10"/>
  <c r="G581" i="10"/>
  <c r="G580" i="10"/>
  <c r="H579" i="10"/>
  <c r="G579" i="10"/>
  <c r="H578" i="10"/>
  <c r="G578" i="10"/>
  <c r="C548" i="10"/>
  <c r="C549" i="10"/>
  <c r="G577" i="10"/>
  <c r="G576" i="10"/>
  <c r="G575" i="10"/>
  <c r="G574" i="10"/>
  <c r="G573" i="10"/>
  <c r="G572" i="10"/>
  <c r="G571" i="10"/>
  <c r="G570" i="10"/>
  <c r="G569" i="10"/>
  <c r="G568" i="10"/>
  <c r="G567" i="10"/>
  <c r="G566" i="10"/>
  <c r="G565" i="10"/>
  <c r="G564" i="10"/>
  <c r="G563" i="10"/>
  <c r="G562" i="10"/>
  <c r="G561" i="10"/>
  <c r="G560" i="10"/>
  <c r="G559" i="10"/>
  <c r="G558" i="10"/>
  <c r="G557" i="10"/>
  <c r="G556" i="10"/>
  <c r="G555" i="10"/>
  <c r="G554" i="10"/>
  <c r="G553" i="10"/>
  <c r="G552" i="10"/>
  <c r="G551" i="10"/>
  <c r="G550" i="10"/>
  <c r="G549" i="10"/>
  <c r="G548" i="10"/>
  <c r="H547" i="10"/>
  <c r="G547" i="10"/>
  <c r="C518" i="10"/>
  <c r="C519" i="10"/>
  <c r="G546" i="10"/>
  <c r="G545" i="10"/>
  <c r="G544" i="10"/>
  <c r="G543" i="10"/>
  <c r="G542" i="10"/>
  <c r="G541" i="10"/>
  <c r="G540" i="10"/>
  <c r="G539" i="10"/>
  <c r="G538" i="10"/>
  <c r="G537" i="10"/>
  <c r="G536" i="10"/>
  <c r="G535" i="10"/>
  <c r="G534" i="10"/>
  <c r="G533" i="10"/>
  <c r="G532" i="10"/>
  <c r="G531" i="10"/>
  <c r="G530" i="10"/>
  <c r="G529" i="10"/>
  <c r="G528" i="10"/>
  <c r="G527" i="10"/>
  <c r="G526" i="10"/>
  <c r="G525" i="10"/>
  <c r="G524" i="10"/>
  <c r="G523" i="10"/>
  <c r="G522" i="10"/>
  <c r="G521" i="10"/>
  <c r="G519" i="10"/>
  <c r="H518" i="10"/>
  <c r="G518" i="10"/>
  <c r="H517" i="10"/>
  <c r="G517" i="10"/>
  <c r="C487" i="10"/>
  <c r="G516" i="10"/>
  <c r="G515" i="10"/>
  <c r="G514" i="10"/>
  <c r="G513" i="10"/>
  <c r="G512" i="10"/>
  <c r="G511" i="10"/>
  <c r="G510" i="10"/>
  <c r="G509" i="10"/>
  <c r="G508" i="10"/>
  <c r="G507" i="10"/>
  <c r="G506" i="10"/>
  <c r="G505" i="10"/>
  <c r="G504" i="10"/>
  <c r="G503" i="10"/>
  <c r="G502" i="10"/>
  <c r="G501" i="10"/>
  <c r="G500" i="10"/>
  <c r="G499" i="10"/>
  <c r="G498" i="10"/>
  <c r="G497" i="10"/>
  <c r="G496" i="10"/>
  <c r="G495" i="10"/>
  <c r="G494" i="10"/>
  <c r="G493" i="10"/>
  <c r="G492" i="10"/>
  <c r="G491" i="10"/>
  <c r="G490" i="10"/>
  <c r="G489" i="10"/>
  <c r="G488" i="10"/>
  <c r="G487" i="10"/>
  <c r="H486" i="10"/>
  <c r="G486" i="10"/>
  <c r="C458" i="10"/>
  <c r="E458" i="10" s="1"/>
  <c r="G485" i="10"/>
  <c r="G484" i="10"/>
  <c r="G483" i="10"/>
  <c r="G482" i="10"/>
  <c r="G481" i="10"/>
  <c r="G480" i="10"/>
  <c r="G479" i="10"/>
  <c r="G478" i="10"/>
  <c r="G477" i="10"/>
  <c r="G476" i="10"/>
  <c r="G475" i="10"/>
  <c r="G474" i="10"/>
  <c r="G473" i="10"/>
  <c r="G472" i="10"/>
  <c r="G471" i="10"/>
  <c r="G470" i="10"/>
  <c r="G469" i="10"/>
  <c r="G468" i="10"/>
  <c r="G467" i="10"/>
  <c r="G466" i="10"/>
  <c r="G465" i="10"/>
  <c r="G464" i="10"/>
  <c r="G463" i="10"/>
  <c r="G462" i="10"/>
  <c r="G461" i="10"/>
  <c r="G460" i="10"/>
  <c r="G459" i="10"/>
  <c r="G458" i="10"/>
  <c r="H456" i="10"/>
  <c r="G456" i="10"/>
  <c r="C426" i="10"/>
  <c r="C427" i="10"/>
  <c r="H427" i="10" s="1"/>
  <c r="C428" i="10"/>
  <c r="G455" i="10"/>
  <c r="G454" i="10"/>
  <c r="G453" i="10"/>
  <c r="G452" i="10"/>
  <c r="G451" i="10"/>
  <c r="G450" i="10"/>
  <c r="G449" i="10"/>
  <c r="G448" i="10"/>
  <c r="G447" i="10"/>
  <c r="G446" i="10"/>
  <c r="G445" i="10"/>
  <c r="G444" i="10"/>
  <c r="G443" i="10"/>
  <c r="G442" i="10"/>
  <c r="G441" i="10"/>
  <c r="G440" i="10"/>
  <c r="G439" i="10"/>
  <c r="G438" i="10"/>
  <c r="G437" i="10"/>
  <c r="G436" i="10"/>
  <c r="G435" i="10"/>
  <c r="G434" i="10"/>
  <c r="G433" i="10"/>
  <c r="G432" i="10"/>
  <c r="G431" i="10"/>
  <c r="G430" i="10"/>
  <c r="G429" i="10"/>
  <c r="G428" i="10"/>
  <c r="G427" i="10"/>
  <c r="H426" i="10"/>
  <c r="G426" i="10"/>
  <c r="H425" i="10"/>
  <c r="G425" i="10"/>
  <c r="C398" i="10"/>
  <c r="C399" i="10" s="1"/>
  <c r="H398" i="10"/>
  <c r="G424" i="10"/>
  <c r="G423" i="10"/>
  <c r="G422" i="10"/>
  <c r="G421" i="10"/>
  <c r="G420" i="10"/>
  <c r="G419" i="10"/>
  <c r="G418" i="10"/>
  <c r="G417" i="10"/>
  <c r="G416" i="10"/>
  <c r="G415" i="10"/>
  <c r="G414" i="10"/>
  <c r="G413" i="10"/>
  <c r="G412" i="10"/>
  <c r="G411" i="10"/>
  <c r="G410" i="10"/>
  <c r="G409" i="10"/>
  <c r="G408" i="10"/>
  <c r="G407" i="10"/>
  <c r="G406" i="10"/>
  <c r="G405" i="10"/>
  <c r="G404" i="10"/>
  <c r="G403" i="10"/>
  <c r="G402" i="10"/>
  <c r="G401" i="10"/>
  <c r="G400" i="10"/>
  <c r="G399" i="10"/>
  <c r="G398" i="10"/>
  <c r="H397" i="10"/>
  <c r="G397" i="10"/>
  <c r="C367" i="10"/>
  <c r="C368" i="10"/>
  <c r="C369" i="10"/>
  <c r="C370" i="10" s="1"/>
  <c r="G396" i="10"/>
  <c r="G395" i="10"/>
  <c r="G394" i="10"/>
  <c r="G393" i="10"/>
  <c r="G392" i="10"/>
  <c r="G391" i="10"/>
  <c r="G390" i="10"/>
  <c r="G389" i="10"/>
  <c r="G388" i="10"/>
  <c r="G387" i="10"/>
  <c r="G386" i="10"/>
  <c r="G385" i="10"/>
  <c r="G384" i="10"/>
  <c r="G383" i="10"/>
  <c r="G382" i="10"/>
  <c r="G381" i="10"/>
  <c r="G380" i="10"/>
  <c r="G379" i="10"/>
  <c r="G378" i="10"/>
  <c r="G377" i="10"/>
  <c r="G376" i="10"/>
  <c r="G375" i="10"/>
  <c r="G374" i="10"/>
  <c r="G373" i="10"/>
  <c r="G372" i="10"/>
  <c r="G371" i="10"/>
  <c r="G370" i="10"/>
  <c r="G369" i="10"/>
  <c r="H368" i="10"/>
  <c r="G368" i="10"/>
  <c r="H367" i="10"/>
  <c r="G367" i="10"/>
  <c r="H366" i="10"/>
  <c r="G366" i="10"/>
  <c r="G365" i="10"/>
  <c r="G364" i="10"/>
  <c r="G363" i="10"/>
  <c r="G362" i="10"/>
  <c r="G361" i="10"/>
  <c r="G360" i="10"/>
  <c r="G359" i="10"/>
  <c r="G358" i="10"/>
  <c r="G357" i="10"/>
  <c r="G356" i="10"/>
  <c r="G355" i="10"/>
  <c r="G354" i="10"/>
  <c r="G353" i="10"/>
  <c r="G352" i="10"/>
  <c r="G351" i="10"/>
  <c r="G350" i="10"/>
  <c r="G349" i="10"/>
  <c r="G348" i="10"/>
  <c r="G347" i="10"/>
  <c r="G346" i="10"/>
  <c r="G345" i="10"/>
  <c r="G344" i="10"/>
  <c r="G343" i="10"/>
  <c r="G342" i="10"/>
  <c r="G341" i="10"/>
  <c r="G340" i="10"/>
  <c r="G339" i="10"/>
  <c r="G338" i="10"/>
  <c r="G337" i="10"/>
  <c r="G336" i="10"/>
  <c r="H335" i="10"/>
  <c r="G335" i="10"/>
  <c r="G334" i="10"/>
  <c r="G333" i="10"/>
  <c r="G332" i="10"/>
  <c r="G331" i="10"/>
  <c r="G330" i="10"/>
  <c r="G329" i="10"/>
  <c r="G328" i="10"/>
  <c r="G327" i="10"/>
  <c r="G326" i="10"/>
  <c r="G325" i="10"/>
  <c r="G324" i="10"/>
  <c r="G323" i="10"/>
  <c r="G322" i="10"/>
  <c r="G321" i="10"/>
  <c r="G320" i="10"/>
  <c r="G319" i="10"/>
  <c r="G318" i="10"/>
  <c r="G317" i="10"/>
  <c r="G316" i="10"/>
  <c r="G315" i="10"/>
  <c r="G314" i="10"/>
  <c r="G313" i="10"/>
  <c r="G312" i="10"/>
  <c r="G311" i="10"/>
  <c r="G310" i="10"/>
  <c r="G309" i="10"/>
  <c r="G308" i="10"/>
  <c r="H307" i="10"/>
  <c r="G307" i="10"/>
  <c r="H306" i="10"/>
  <c r="G306" i="10"/>
  <c r="H305" i="10"/>
  <c r="G305" i="10"/>
  <c r="G304" i="10"/>
  <c r="G303" i="10"/>
  <c r="G302" i="10"/>
  <c r="G301" i="10"/>
  <c r="G300" i="10"/>
  <c r="G299" i="10"/>
  <c r="G298" i="10"/>
  <c r="G297" i="10"/>
  <c r="G296" i="10"/>
  <c r="G295" i="10"/>
  <c r="G294" i="10"/>
  <c r="G293" i="10"/>
  <c r="G292" i="10"/>
  <c r="G291" i="10"/>
  <c r="G290" i="10"/>
  <c r="G289" i="10"/>
  <c r="G288" i="10"/>
  <c r="G287" i="10"/>
  <c r="G286" i="10"/>
  <c r="G285" i="10"/>
  <c r="G284" i="10"/>
  <c r="G283" i="10"/>
  <c r="G282" i="10"/>
  <c r="G281" i="10"/>
  <c r="G280" i="10"/>
  <c r="G279" i="10"/>
  <c r="G278" i="10"/>
  <c r="G277" i="10"/>
  <c r="H276" i="10"/>
  <c r="G276" i="10"/>
  <c r="H275" i="10"/>
  <c r="G275" i="10"/>
  <c r="H274" i="10"/>
  <c r="G274" i="10"/>
  <c r="G273" i="10"/>
  <c r="G272" i="10"/>
  <c r="G271" i="10"/>
  <c r="G270" i="10"/>
  <c r="G269" i="10"/>
  <c r="G268" i="10"/>
  <c r="G267" i="10"/>
  <c r="G266" i="10"/>
  <c r="G265" i="10"/>
  <c r="G264" i="10"/>
  <c r="G263" i="10"/>
  <c r="G262" i="10"/>
  <c r="G261" i="10"/>
  <c r="G260" i="10"/>
  <c r="G259" i="10"/>
  <c r="G258" i="10"/>
  <c r="G257" i="10"/>
  <c r="G256" i="10"/>
  <c r="G255" i="10"/>
  <c r="G254" i="10"/>
  <c r="G253" i="10"/>
  <c r="G252" i="10"/>
  <c r="G251" i="10"/>
  <c r="G250" i="10"/>
  <c r="G249" i="10"/>
  <c r="G248" i="10"/>
  <c r="G247" i="10"/>
  <c r="G246" i="10"/>
  <c r="H245" i="10"/>
  <c r="H244" i="10"/>
  <c r="G244" i="10"/>
  <c r="G243" i="10"/>
  <c r="G242" i="10"/>
  <c r="G241" i="10"/>
  <c r="G240" i="10"/>
  <c r="G239" i="10"/>
  <c r="G238" i="10"/>
  <c r="G237" i="10"/>
  <c r="G236" i="10"/>
  <c r="G235" i="10"/>
  <c r="G234" i="10"/>
  <c r="G233" i="10"/>
  <c r="G232" i="10"/>
  <c r="G231" i="10"/>
  <c r="G230" i="10"/>
  <c r="G229" i="10"/>
  <c r="G228" i="10"/>
  <c r="G227" i="10"/>
  <c r="G226" i="10"/>
  <c r="G225" i="10"/>
  <c r="G224" i="10"/>
  <c r="G223" i="10"/>
  <c r="G222" i="10"/>
  <c r="G221" i="10"/>
  <c r="G220" i="10"/>
  <c r="G219" i="10"/>
  <c r="G218" i="10"/>
  <c r="G217" i="10"/>
  <c r="G216" i="10"/>
  <c r="H215" i="10"/>
  <c r="G215" i="10"/>
  <c r="H214" i="10"/>
  <c r="G214" i="10"/>
  <c r="H213" i="10"/>
  <c r="G213" i="10"/>
  <c r="G212" i="10"/>
  <c r="G211" i="10"/>
  <c r="G210" i="10"/>
  <c r="G209" i="10"/>
  <c r="G208" i="10"/>
  <c r="G207" i="10"/>
  <c r="G206" i="10"/>
  <c r="G205" i="10"/>
  <c r="G204" i="10"/>
  <c r="G203" i="10"/>
  <c r="G202" i="10"/>
  <c r="G201" i="10"/>
  <c r="G200" i="10"/>
  <c r="G199" i="10"/>
  <c r="G198" i="10"/>
  <c r="G197" i="10"/>
  <c r="G196" i="10"/>
  <c r="G195" i="10"/>
  <c r="G194" i="10"/>
  <c r="G193" i="10"/>
  <c r="G192" i="10"/>
  <c r="G191" i="10"/>
  <c r="G190" i="10"/>
  <c r="G189" i="10"/>
  <c r="G188" i="10"/>
  <c r="G187" i="10"/>
  <c r="G186" i="10"/>
  <c r="G185" i="10"/>
  <c r="G184" i="10"/>
  <c r="H183" i="10"/>
  <c r="G183" i="10"/>
  <c r="H182"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H154" i="10"/>
  <c r="G154" i="10"/>
  <c r="H153" i="10"/>
  <c r="G153" i="10"/>
  <c r="H152"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H122" i="10"/>
  <c r="G122" i="10"/>
  <c r="H121"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H93" i="10"/>
  <c r="G93" i="10"/>
  <c r="H92" i="10"/>
  <c r="G92" i="10"/>
  <c r="H91"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H63" i="10"/>
  <c r="G63" i="10"/>
  <c r="H62" i="10"/>
  <c r="G62" i="10"/>
  <c r="H61" i="10"/>
  <c r="G61" i="10"/>
  <c r="H60"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H35" i="10"/>
  <c r="G35" i="10"/>
  <c r="H34" i="10"/>
  <c r="G34" i="10"/>
  <c r="H33" i="10"/>
  <c r="G33" i="10"/>
  <c r="H32"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H3" i="10"/>
  <c r="G3" i="10"/>
  <c r="H2" i="10"/>
  <c r="G2" i="10"/>
  <c r="H1" i="10"/>
  <c r="G1" i="10"/>
  <c r="A367" i="10"/>
  <c r="A368" i="10"/>
  <c r="A369" i="10"/>
  <c r="A370" i="10" s="1"/>
  <c r="A371" i="10" s="1"/>
  <c r="A372" i="10" s="1"/>
  <c r="A373" i="10" s="1"/>
  <c r="A374" i="10" s="1"/>
  <c r="A375" i="10" s="1"/>
  <c r="A376" i="10" s="1"/>
  <c r="A377" i="10"/>
  <c r="A378" i="10"/>
  <c r="A379" i="10" s="1"/>
  <c r="A380" i="10" s="1"/>
  <c r="A381" i="10" s="1"/>
  <c r="A382" i="10" s="1"/>
  <c r="A383" i="10" s="1"/>
  <c r="A384" i="10" s="1"/>
  <c r="A385" i="10" s="1"/>
  <c r="A386" i="10" s="1"/>
  <c r="A387" i="10" s="1"/>
  <c r="A388" i="10" s="1"/>
  <c r="A389" i="10" s="1"/>
  <c r="A390" i="10" s="1"/>
  <c r="A391" i="10" s="1"/>
  <c r="A392" i="10" s="1"/>
  <c r="A393" i="10" s="1"/>
  <c r="A394" i="10" s="1"/>
  <c r="A395" i="10" s="1"/>
  <c r="A396" i="10" s="1"/>
  <c r="A397" i="10" s="1"/>
  <c r="A398" i="10" s="1"/>
  <c r="A399" i="10" s="1"/>
  <c r="A400" i="10" s="1"/>
  <c r="A401" i="10" s="1"/>
  <c r="A402" i="10" s="1"/>
  <c r="A403" i="10" s="1"/>
  <c r="A404" i="10" s="1"/>
  <c r="A405" i="10" s="1"/>
  <c r="A406" i="10" s="1"/>
  <c r="A407" i="10" s="1"/>
  <c r="A408" i="10" s="1"/>
  <c r="A409" i="10" s="1"/>
  <c r="A410" i="10" s="1"/>
  <c r="A411" i="10" s="1"/>
  <c r="A412" i="10" s="1"/>
  <c r="A413" i="10" s="1"/>
  <c r="A414" i="10" s="1"/>
  <c r="A415" i="10" s="1"/>
  <c r="A416" i="10" s="1"/>
  <c r="A417" i="10" s="1"/>
  <c r="A418" i="10" s="1"/>
  <c r="A419" i="10" s="1"/>
  <c r="A420" i="10" s="1"/>
  <c r="A421" i="10" s="1"/>
  <c r="A422" i="10" s="1"/>
  <c r="A423" i="10" s="1"/>
  <c r="A424" i="10" s="1"/>
  <c r="A425" i="10" s="1"/>
  <c r="A426" i="10" s="1"/>
  <c r="A427" i="10" s="1"/>
  <c r="A428" i="10" s="1"/>
  <c r="A429" i="10" s="1"/>
  <c r="A430" i="10" s="1"/>
  <c r="A431" i="10" s="1"/>
  <c r="A432" i="10" s="1"/>
  <c r="A433" i="10" s="1"/>
  <c r="A434" i="10" s="1"/>
  <c r="A435" i="10" s="1"/>
  <c r="A436" i="10" s="1"/>
  <c r="A437" i="10" s="1"/>
  <c r="A438" i="10" s="1"/>
  <c r="A439" i="10" s="1"/>
  <c r="A440" i="10" s="1"/>
  <c r="A441" i="10" s="1"/>
  <c r="A442" i="10" s="1"/>
  <c r="A443" i="10" s="1"/>
  <c r="A444" i="10" s="1"/>
  <c r="A445" i="10" s="1"/>
  <c r="A446" i="10" s="1"/>
  <c r="A447" i="10" s="1"/>
  <c r="A448" i="10" s="1"/>
  <c r="A449" i="10" s="1"/>
  <c r="A450" i="10" s="1"/>
  <c r="A451" i="10" s="1"/>
  <c r="A452" i="10" s="1"/>
  <c r="A453" i="10" s="1"/>
  <c r="A454" i="10" s="1"/>
  <c r="A455" i="10" s="1"/>
  <c r="A456" i="10" s="1"/>
  <c r="A457" i="10" s="1"/>
  <c r="A458" i="10" s="1"/>
  <c r="A459" i="10" s="1"/>
  <c r="A460" i="10" s="1"/>
  <c r="A461" i="10" s="1"/>
  <c r="A462" i="10" s="1"/>
  <c r="A463" i="10" s="1"/>
  <c r="A464" i="10" s="1"/>
  <c r="A465" i="10" s="1"/>
  <c r="A466" i="10" s="1"/>
  <c r="A467" i="10" s="1"/>
  <c r="A468" i="10" s="1"/>
  <c r="A469" i="10" s="1"/>
  <c r="A470" i="10" s="1"/>
  <c r="A471" i="10" s="1"/>
  <c r="A472" i="10" s="1"/>
  <c r="A473" i="10" s="1"/>
  <c r="A474" i="10" s="1"/>
  <c r="A475" i="10" s="1"/>
  <c r="A476" i="10" s="1"/>
  <c r="A477" i="10" s="1"/>
  <c r="A478" i="10" s="1"/>
  <c r="A479" i="10" s="1"/>
  <c r="A480" i="10" s="1"/>
  <c r="A481" i="10" s="1"/>
  <c r="A482" i="10" s="1"/>
  <c r="A483" i="10" s="1"/>
  <c r="A484" i="10" s="1"/>
  <c r="A485" i="10" s="1"/>
  <c r="A486" i="10" s="1"/>
  <c r="A487" i="10" s="1"/>
  <c r="A488" i="10" s="1"/>
  <c r="A489" i="10" s="1"/>
  <c r="A490" i="10" s="1"/>
  <c r="A491" i="10" s="1"/>
  <c r="A492" i="10" s="1"/>
  <c r="A493" i="10" s="1"/>
  <c r="A494" i="10" s="1"/>
  <c r="A495" i="10" s="1"/>
  <c r="A496" i="10" s="1"/>
  <c r="A497" i="10" s="1"/>
  <c r="A498" i="10" s="1"/>
  <c r="A499" i="10" s="1"/>
  <c r="A500" i="10" s="1"/>
  <c r="A501" i="10" s="1"/>
  <c r="A502" i="10" s="1"/>
  <c r="A503" i="10" s="1"/>
  <c r="A504" i="10" s="1"/>
  <c r="A505" i="10" s="1"/>
  <c r="A506" i="10" s="1"/>
  <c r="A507" i="10" s="1"/>
  <c r="A508" i="10" s="1"/>
  <c r="A509" i="10" s="1"/>
  <c r="A510" i="10" s="1"/>
  <c r="A511" i="10" s="1"/>
  <c r="A512" i="10" s="1"/>
  <c r="A513" i="10" s="1"/>
  <c r="A514" i="10" s="1"/>
  <c r="A515" i="10" s="1"/>
  <c r="A516" i="10" s="1"/>
  <c r="A517" i="10" s="1"/>
  <c r="A518" i="10" s="1"/>
  <c r="A519" i="10" s="1"/>
  <c r="A520" i="10" s="1"/>
  <c r="A521" i="10" s="1"/>
  <c r="A522" i="10" s="1"/>
  <c r="A523" i="10" s="1"/>
  <c r="A524" i="10" s="1"/>
  <c r="A525" i="10" s="1"/>
  <c r="A526" i="10" s="1"/>
  <c r="A527" i="10" s="1"/>
  <c r="A528" i="10" s="1"/>
  <c r="A529" i="10" s="1"/>
  <c r="A530" i="10" s="1"/>
  <c r="A531" i="10" s="1"/>
  <c r="A532" i="10" s="1"/>
  <c r="A533" i="10" s="1"/>
  <c r="A534" i="10" s="1"/>
  <c r="A535" i="10" s="1"/>
  <c r="A536" i="10" s="1"/>
  <c r="A537" i="10" s="1"/>
  <c r="A538" i="10" s="1"/>
  <c r="A539" i="10" s="1"/>
  <c r="A540" i="10" s="1"/>
  <c r="A541" i="10" s="1"/>
  <c r="A542" i="10" s="1"/>
  <c r="A543" i="10" s="1"/>
  <c r="A544" i="10" s="1"/>
  <c r="A545" i="10" s="1"/>
  <c r="A546" i="10" s="1"/>
  <c r="A547" i="10" s="1"/>
  <c r="A548" i="10" s="1"/>
  <c r="A549" i="10" s="1"/>
  <c r="A550" i="10" s="1"/>
  <c r="A551" i="10" s="1"/>
  <c r="A552" i="10" s="1"/>
  <c r="A553" i="10" s="1"/>
  <c r="A554" i="10" s="1"/>
  <c r="A555" i="10" s="1"/>
  <c r="A556" i="10" s="1"/>
  <c r="A557" i="10" s="1"/>
  <c r="A558" i="10" s="1"/>
  <c r="A559" i="10" s="1"/>
  <c r="A560" i="10" s="1"/>
  <c r="A561" i="10" s="1"/>
  <c r="A562" i="10" s="1"/>
  <c r="A563" i="10" s="1"/>
  <c r="A564" i="10" s="1"/>
  <c r="A565" i="10" s="1"/>
  <c r="A566" i="10" s="1"/>
  <c r="A567" i="10" s="1"/>
  <c r="A568" i="10" s="1"/>
  <c r="A569" i="10" s="1"/>
  <c r="A570" i="10" s="1"/>
  <c r="A571" i="10" s="1"/>
  <c r="A572" i="10" s="1"/>
  <c r="A573" i="10" s="1"/>
  <c r="A574" i="10" s="1"/>
  <c r="A575" i="10" s="1"/>
  <c r="A576" i="10" s="1"/>
  <c r="A577" i="10" s="1"/>
  <c r="A578" i="10" s="1"/>
  <c r="A579" i="10" s="1"/>
  <c r="A580" i="10" s="1"/>
  <c r="A581" i="10" s="1"/>
  <c r="A582" i="10" s="1"/>
  <c r="A583" i="10" s="1"/>
  <c r="A584" i="10" s="1"/>
  <c r="A585" i="10" s="1"/>
  <c r="A586" i="10" s="1"/>
  <c r="A587" i="10" s="1"/>
  <c r="A588" i="10" s="1"/>
  <c r="A589" i="10" s="1"/>
  <c r="A590" i="10" s="1"/>
  <c r="A591" i="10" s="1"/>
  <c r="A592" i="10" s="1"/>
  <c r="A593" i="10" s="1"/>
  <c r="A594" i="10" s="1"/>
  <c r="A595" i="10" s="1"/>
  <c r="A596" i="10" s="1"/>
  <c r="A597" i="10" s="1"/>
  <c r="A598" i="10" s="1"/>
  <c r="A599" i="10" s="1"/>
  <c r="A600" i="10" s="1"/>
  <c r="A601" i="10" s="1"/>
  <c r="A602" i="10" s="1"/>
  <c r="A603" i="10" s="1"/>
  <c r="A604" i="10" s="1"/>
  <c r="A605" i="10" s="1"/>
  <c r="A606" i="10" s="1"/>
  <c r="A607" i="10" s="1"/>
  <c r="A608" i="10" s="1"/>
  <c r="A609" i="10" s="1"/>
  <c r="A610" i="10" s="1"/>
  <c r="A611" i="10" s="1"/>
  <c r="A612" i="10" s="1"/>
  <c r="A613" i="10" s="1"/>
  <c r="A614" i="10" s="1"/>
  <c r="A615" i="10" s="1"/>
  <c r="A616" i="10" s="1"/>
  <c r="A617" i="10" s="1"/>
  <c r="A618" i="10" s="1"/>
  <c r="A619" i="10" s="1"/>
  <c r="A620" i="10" s="1"/>
  <c r="A621" i="10" s="1"/>
  <c r="A622" i="10" s="1"/>
  <c r="A623" i="10" s="1"/>
  <c r="A624" i="10" s="1"/>
  <c r="A625" i="10" s="1"/>
  <c r="A626" i="10" s="1"/>
  <c r="A627" i="10" s="1"/>
  <c r="A628" i="10" s="1"/>
  <c r="A629" i="10" s="1"/>
  <c r="A630" i="10" s="1"/>
  <c r="A631" i="10" s="1"/>
  <c r="A632" i="10" s="1"/>
  <c r="A633" i="10" s="1"/>
  <c r="A634" i="10" s="1"/>
  <c r="A635" i="10" s="1"/>
  <c r="A636" i="10" s="1"/>
  <c r="A637" i="10" s="1"/>
  <c r="A638" i="10" s="1"/>
  <c r="A639" i="10" s="1"/>
  <c r="A640" i="10" s="1"/>
  <c r="A641" i="10" s="1"/>
  <c r="A642" i="10" s="1"/>
  <c r="A643" i="10" s="1"/>
  <c r="A644" i="10" s="1"/>
  <c r="A645" i="10" s="1"/>
  <c r="A646" i="10" s="1"/>
  <c r="A647" i="10" s="1"/>
  <c r="A648" i="10" s="1"/>
  <c r="A649" i="10" s="1"/>
  <c r="A650" i="10" s="1"/>
  <c r="A651" i="10" s="1"/>
  <c r="A652" i="10" s="1"/>
  <c r="A653" i="10" s="1"/>
  <c r="A654" i="10" s="1"/>
  <c r="A655" i="10" s="1"/>
  <c r="A656" i="10" s="1"/>
  <c r="A657" i="10" s="1"/>
  <c r="A658" i="10" s="1"/>
  <c r="A659" i="10" s="1"/>
  <c r="A660" i="10" s="1"/>
  <c r="A661" i="10" s="1"/>
  <c r="A662" i="10" s="1"/>
  <c r="A663" i="10" s="1"/>
  <c r="A664" i="10" s="1"/>
  <c r="A665" i="10" s="1"/>
  <c r="A666" i="10" s="1"/>
  <c r="A667" i="10" s="1"/>
  <c r="A668" i="10" s="1"/>
  <c r="A669" i="10" s="1"/>
  <c r="A670" i="10" s="1"/>
  <c r="A671" i="10" s="1"/>
  <c r="A672" i="10" s="1"/>
  <c r="A673" i="10" s="1"/>
  <c r="A674" i="10" s="1"/>
  <c r="A675" i="10" s="1"/>
  <c r="A676" i="10" s="1"/>
  <c r="A677" i="10" s="1"/>
  <c r="A678" i="10" s="1"/>
  <c r="A679" i="10" s="1"/>
  <c r="A680" i="10" s="1"/>
  <c r="A681" i="10" s="1"/>
  <c r="A682" i="10" s="1"/>
  <c r="A683" i="10" s="1"/>
  <c r="A684" i="10" s="1"/>
  <c r="A685" i="10" s="1"/>
  <c r="A686" i="10" s="1"/>
  <c r="A687" i="10" s="1"/>
  <c r="A688" i="10" s="1"/>
  <c r="A689" i="10" s="1"/>
  <c r="A690" i="10" s="1"/>
  <c r="A691" i="10" s="1"/>
  <c r="A692" i="10" s="1"/>
  <c r="A693" i="10" s="1"/>
  <c r="A694" i="10" s="1"/>
  <c r="A695" i="10" s="1"/>
  <c r="A696" i="10" s="1"/>
  <c r="A697" i="10" s="1"/>
  <c r="A698" i="10" s="1"/>
  <c r="A699" i="10" s="1"/>
  <c r="A700" i="10" s="1"/>
  <c r="A701" i="10" s="1"/>
  <c r="A702" i="10" s="1"/>
  <c r="A703" i="10" s="1"/>
  <c r="A704" i="10" s="1"/>
  <c r="A705" i="10" s="1"/>
  <c r="A706" i="10" s="1"/>
  <c r="A707" i="10" s="1"/>
  <c r="A708" i="10" s="1"/>
  <c r="A709" i="10" s="1"/>
  <c r="A710" i="10" s="1"/>
  <c r="A711" i="10" s="1"/>
  <c r="A712" i="10" s="1"/>
  <c r="A713" i="10" s="1"/>
  <c r="A714" i="10" s="1"/>
  <c r="A715" i="10" s="1"/>
  <c r="A716" i="10" s="1"/>
  <c r="A717" i="10" s="1"/>
  <c r="A718" i="10" s="1"/>
  <c r="A719" i="10" s="1"/>
  <c r="A720" i="10" s="1"/>
  <c r="A721" i="10" s="1"/>
  <c r="A722" i="10" s="1"/>
  <c r="A723" i="10" s="1"/>
  <c r="A724" i="10" s="1"/>
  <c r="A725" i="10" s="1"/>
  <c r="A726" i="10" s="1"/>
  <c r="A727" i="10" s="1"/>
  <c r="A728" i="10" s="1"/>
  <c r="A729" i="10" s="1"/>
  <c r="A730" i="10" s="1"/>
  <c r="E700" i="10"/>
  <c r="E672" i="10"/>
  <c r="E671" i="10"/>
  <c r="E670" i="10"/>
  <c r="E640" i="10"/>
  <c r="E639" i="10"/>
  <c r="E609" i="10"/>
  <c r="E578" i="10"/>
  <c r="E549" i="10"/>
  <c r="E548" i="10"/>
  <c r="E547" i="10"/>
  <c r="E518" i="10"/>
  <c r="E517" i="10"/>
  <c r="E486" i="10"/>
  <c r="E457" i="10"/>
  <c r="E456" i="10"/>
  <c r="E427" i="10"/>
  <c r="E426" i="10"/>
  <c r="E425" i="10"/>
  <c r="E399" i="10"/>
  <c r="E398" i="10"/>
  <c r="E397" i="10"/>
  <c r="E370" i="10"/>
  <c r="E369" i="10"/>
  <c r="E368" i="10"/>
  <c r="E367" i="10"/>
  <c r="E366" i="10"/>
  <c r="E3" i="27"/>
  <c r="E5" i="27" s="1"/>
  <c r="C8" i="27"/>
  <c r="E8" i="27" s="1"/>
  <c r="C9" i="27"/>
  <c r="E9" i="27" s="1"/>
  <c r="C10" i="27"/>
  <c r="E10" i="27" s="1"/>
  <c r="E13" i="27"/>
  <c r="E36" i="27"/>
  <c r="E34" i="27"/>
  <c r="A2" i="10"/>
  <c r="A3" i="10" s="1"/>
  <c r="A4" i="10" s="1"/>
  <c r="A5" i="10"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c r="A29" i="10" s="1"/>
  <c r="A30" i="10" s="1"/>
  <c r="A31" i="10"/>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301" i="10" s="1"/>
  <c r="A302" i="10" s="1"/>
  <c r="A303" i="10" s="1"/>
  <c r="A304" i="10" s="1"/>
  <c r="A305" i="10" s="1"/>
  <c r="A306" i="10" s="1"/>
  <c r="A307" i="10" s="1"/>
  <c r="A308" i="10" s="1"/>
  <c r="A309" i="10" s="1"/>
  <c r="A310" i="10" s="1"/>
  <c r="A311" i="10" s="1"/>
  <c r="A312" i="10" s="1"/>
  <c r="A313" i="10" s="1"/>
  <c r="A314" i="10" s="1"/>
  <c r="A315" i="10" s="1"/>
  <c r="A316" i="10" s="1"/>
  <c r="A317" i="10" s="1"/>
  <c r="A318" i="10" s="1"/>
  <c r="A319" i="10" s="1"/>
  <c r="A320" i="10" s="1"/>
  <c r="A321" i="10" s="1"/>
  <c r="A322" i="10" s="1"/>
  <c r="A323" i="10" s="1"/>
  <c r="A324" i="10" s="1"/>
  <c r="A325" i="10" s="1"/>
  <c r="A326" i="10" s="1"/>
  <c r="A327" i="10" s="1"/>
  <c r="A328" i="10" s="1"/>
  <c r="A329" i="10" s="1"/>
  <c r="A330" i="10" s="1"/>
  <c r="A331" i="10" s="1"/>
  <c r="A332" i="10" s="1"/>
  <c r="A333" i="10" s="1"/>
  <c r="A334" i="10" s="1"/>
  <c r="A335" i="10" s="1"/>
  <c r="A336" i="10" s="1"/>
  <c r="A337" i="10" s="1"/>
  <c r="A338" i="10" s="1"/>
  <c r="A339" i="10" s="1"/>
  <c r="A340" i="10" s="1"/>
  <c r="A341" i="10" s="1"/>
  <c r="A342" i="10" s="1"/>
  <c r="A343" i="10" s="1"/>
  <c r="A344" i="10" s="1"/>
  <c r="A345" i="10" s="1"/>
  <c r="A346" i="10" s="1"/>
  <c r="A347" i="10" s="1"/>
  <c r="A348" i="10" s="1"/>
  <c r="A349" i="10" s="1"/>
  <c r="A350" i="10" s="1"/>
  <c r="A351" i="10" s="1"/>
  <c r="A352" i="10" s="1"/>
  <c r="A353" i="10" s="1"/>
  <c r="A354" i="10" s="1"/>
  <c r="A355" i="10" s="1"/>
  <c r="A356" i="10" s="1"/>
  <c r="A357" i="10" s="1"/>
  <c r="A358" i="10" s="1"/>
  <c r="A359" i="10" s="1"/>
  <c r="A360" i="10" s="1"/>
  <c r="A361" i="10" s="1"/>
  <c r="A362" i="10" s="1"/>
  <c r="A363" i="10" s="1"/>
  <c r="A364" i="10" s="1"/>
  <c r="A365" i="10" s="1"/>
  <c r="E96" i="4"/>
  <c r="E97" i="4"/>
  <c r="E98" i="4" s="1"/>
  <c r="D76" i="4"/>
  <c r="E76" i="4" s="1"/>
  <c r="C488" i="10"/>
  <c r="E488" i="10" s="1"/>
  <c r="E487" i="10"/>
  <c r="C642" i="10"/>
  <c r="C643" i="10" s="1"/>
  <c r="H641" i="10"/>
  <c r="H370" i="10"/>
  <c r="C371" i="10"/>
  <c r="C520" i="10"/>
  <c r="H520" i="10" s="1"/>
  <c r="H519" i="10"/>
  <c r="E519" i="10"/>
  <c r="H548" i="10"/>
  <c r="E641" i="10"/>
  <c r="H458" i="10"/>
  <c r="C459" i="10"/>
  <c r="H487" i="10"/>
  <c r="C580" i="10"/>
  <c r="E579" i="10"/>
  <c r="C337" i="10"/>
  <c r="H336" i="10"/>
  <c r="E336" i="10"/>
  <c r="C65" i="10"/>
  <c r="E64" i="10"/>
  <c r="H64" i="10"/>
  <c r="C550" i="10"/>
  <c r="H549" i="10"/>
  <c r="C309" i="10"/>
  <c r="E308" i="10"/>
  <c r="H308" i="10"/>
  <c r="C36" i="10"/>
  <c r="C37" i="10" s="1"/>
  <c r="E37" i="10" s="1"/>
  <c r="E35" i="10"/>
  <c r="E307" i="10"/>
  <c r="C246" i="10"/>
  <c r="E245" i="10"/>
  <c r="E215" i="10"/>
  <c r="C216" i="10"/>
  <c r="E93" i="10"/>
  <c r="C94" i="10"/>
  <c r="C4" i="10"/>
  <c r="E3" i="10"/>
  <c r="E154" i="10"/>
  <c r="C155" i="10"/>
  <c r="E276" i="10"/>
  <c r="C277" i="10"/>
  <c r="E822" i="10"/>
  <c r="C823" i="10"/>
  <c r="H822" i="10"/>
  <c r="E885" i="10"/>
  <c r="C886" i="10"/>
  <c r="H885" i="10"/>
  <c r="E975" i="10"/>
  <c r="C976" i="10"/>
  <c r="E976" i="10" s="1"/>
  <c r="E792" i="10"/>
  <c r="C793" i="10"/>
  <c r="C794" i="10" s="1"/>
  <c r="H792" i="10"/>
  <c r="E763" i="10"/>
  <c r="E1036" i="10"/>
  <c r="C1037" i="10"/>
  <c r="H1036" i="10"/>
  <c r="C946" i="10"/>
  <c r="H1067" i="10"/>
  <c r="C1068" i="10"/>
  <c r="C1069" i="10" s="1"/>
  <c r="E1067" i="10"/>
  <c r="G41" i="30"/>
  <c r="C914" i="10"/>
  <c r="H914" i="10" s="1"/>
  <c r="H913" i="10"/>
  <c r="E64" i="29"/>
  <c r="E65" i="29" s="1"/>
  <c r="E66" i="29" s="1"/>
  <c r="E67" i="29" s="1"/>
  <c r="E68" i="29" s="1"/>
  <c r="E69" i="29" s="1"/>
  <c r="E70" i="29" s="1"/>
  <c r="E64" i="33"/>
  <c r="E65" i="33"/>
  <c r="E66" i="33" s="1"/>
  <c r="E67" i="33" s="1"/>
  <c r="E68" i="33"/>
  <c r="E69" i="33"/>
  <c r="E70" i="33" s="1"/>
  <c r="C39" i="33"/>
  <c r="G21" i="29"/>
  <c r="C39" i="32"/>
  <c r="F41" i="33"/>
  <c r="E41" i="32"/>
  <c r="L17" i="30"/>
  <c r="G17" i="29"/>
  <c r="G17" i="30"/>
  <c r="M17" i="30"/>
  <c r="I20" i="37"/>
  <c r="J20" i="37"/>
  <c r="J22" i="37"/>
  <c r="J24" i="37"/>
  <c r="G20" i="37"/>
  <c r="H17" i="29"/>
  <c r="F17" i="29"/>
  <c r="H17" i="30"/>
  <c r="G16" i="37"/>
  <c r="E1068" i="10"/>
  <c r="H1068" i="10"/>
  <c r="C1038" i="10"/>
  <c r="H1037" i="10"/>
  <c r="E1037" i="10"/>
  <c r="F41" i="32"/>
  <c r="G41" i="32" s="1"/>
  <c r="G41" i="33"/>
  <c r="H41" i="30"/>
  <c r="I41" i="30" s="1"/>
  <c r="J41" i="30" s="1"/>
  <c r="H793" i="10"/>
  <c r="C824" i="10"/>
  <c r="H824" i="10" s="1"/>
  <c r="H823" i="10"/>
  <c r="E823" i="10"/>
  <c r="E155" i="10"/>
  <c r="C156" i="10"/>
  <c r="H155" i="10"/>
  <c r="C460" i="10"/>
  <c r="E459" i="10"/>
  <c r="H459" i="10"/>
  <c r="C372" i="10"/>
  <c r="H371" i="10"/>
  <c r="E371" i="10"/>
  <c r="E642" i="10"/>
  <c r="H642" i="10"/>
  <c r="E914" i="10"/>
  <c r="C247" i="10"/>
  <c r="E247" i="10" s="1"/>
  <c r="C310" i="10"/>
  <c r="H309" i="10"/>
  <c r="E309" i="10"/>
  <c r="H20" i="37"/>
  <c r="C278" i="10"/>
  <c r="C279" i="10" s="1"/>
  <c r="H277" i="10"/>
  <c r="E277" i="10"/>
  <c r="E216" i="10"/>
  <c r="C217" i="10"/>
  <c r="H216" i="10"/>
  <c r="E36" i="10"/>
  <c r="H36" i="10"/>
  <c r="C551" i="10"/>
  <c r="H550" i="10"/>
  <c r="E550" i="10"/>
  <c r="C581" i="10"/>
  <c r="H580" i="10"/>
  <c r="E580" i="10"/>
  <c r="C489" i="10"/>
  <c r="H488" i="10"/>
  <c r="C521" i="10"/>
  <c r="E521" i="10" s="1"/>
  <c r="E520" i="10"/>
  <c r="H946" i="10"/>
  <c r="E946" i="10"/>
  <c r="C947" i="10"/>
  <c r="H947" i="10" s="1"/>
  <c r="C582" i="10"/>
  <c r="E581" i="10"/>
  <c r="H581" i="10"/>
  <c r="H460" i="10"/>
  <c r="C461" i="10"/>
  <c r="E460" i="10"/>
  <c r="C218" i="10"/>
  <c r="E278" i="10"/>
  <c r="H278" i="10"/>
  <c r="C825" i="10"/>
  <c r="E824" i="10"/>
  <c r="C1039" i="10"/>
  <c r="H1038" i="10"/>
  <c r="E1038" i="10"/>
  <c r="C948" i="10"/>
  <c r="E947" i="10"/>
  <c r="H41" i="33"/>
  <c r="I41" i="33" s="1"/>
  <c r="C38" i="10"/>
  <c r="H37" i="10"/>
  <c r="H551" i="10"/>
  <c r="E551" i="10"/>
  <c r="C552" i="10"/>
  <c r="C553" i="10" s="1"/>
  <c r="C248" i="10"/>
  <c r="H247" i="10"/>
  <c r="H794" i="10"/>
  <c r="E1039" i="10"/>
  <c r="C1040" i="10"/>
  <c r="H1039" i="10"/>
  <c r="H218" i="10"/>
  <c r="E552" i="10"/>
  <c r="H552" i="10"/>
  <c r="H582" i="10"/>
  <c r="E582" i="10"/>
  <c r="C583" i="10"/>
  <c r="C584" i="10" s="1"/>
  <c r="E584" i="10" s="1"/>
  <c r="K41" i="30"/>
  <c r="C1041" i="10"/>
  <c r="E583" i="10"/>
  <c r="C554" i="10"/>
  <c r="C555" i="10" s="1"/>
  <c r="H553" i="10"/>
  <c r="E553" i="10"/>
  <c r="J41" i="33"/>
  <c r="K41" i="33" s="1"/>
  <c r="L41" i="33" s="1"/>
  <c r="E554" i="10"/>
  <c r="H554" i="10"/>
  <c r="L41" i="30"/>
  <c r="M41" i="30" s="1"/>
  <c r="N41" i="30" s="1"/>
  <c r="C585" i="10"/>
  <c r="H584" i="10"/>
  <c r="C586" i="10"/>
  <c r="E586" i="10" s="1"/>
  <c r="E585" i="10"/>
  <c r="H585" i="10"/>
  <c r="H555" i="10"/>
  <c r="E555" i="10"/>
  <c r="C556" i="10"/>
  <c r="C557" i="10" s="1"/>
  <c r="H586" i="10"/>
  <c r="C587" i="10"/>
  <c r="M41" i="33"/>
  <c r="N41" i="33" s="1"/>
  <c r="E556" i="10"/>
  <c r="H556" i="10"/>
  <c r="C558" i="10"/>
  <c r="H557" i="10"/>
  <c r="E557" i="10"/>
  <c r="E558" i="10"/>
  <c r="C559" i="10"/>
  <c r="E559" i="10" s="1"/>
  <c r="H558" i="10"/>
  <c r="C560" i="10"/>
  <c r="E560" i="10" s="1"/>
  <c r="B5" i="30"/>
  <c r="H22" i="37"/>
  <c r="H21" i="37"/>
  <c r="G22" i="37"/>
  <c r="G76" i="39"/>
  <c r="H76" i="39" s="1"/>
  <c r="I76" i="39" s="1"/>
  <c r="J76" i="39" s="1"/>
  <c r="K76" i="39" s="1"/>
  <c r="L76" i="39" s="1"/>
  <c r="M76" i="39" s="1"/>
  <c r="N76" i="39" s="1"/>
  <c r="F21" i="39"/>
  <c r="J21" i="39"/>
  <c r="C21" i="39"/>
  <c r="K21" i="39"/>
  <c r="I21" i="30"/>
  <c r="H21" i="30"/>
  <c r="I21" i="29"/>
  <c r="L21" i="29"/>
  <c r="H21" i="29"/>
  <c r="B6" i="30"/>
  <c r="B4" i="33"/>
  <c r="B3" i="33"/>
  <c r="B5" i="33"/>
  <c r="C26" i="4"/>
  <c r="B3" i="30"/>
  <c r="B3" i="29"/>
  <c r="B5" i="29"/>
  <c r="B4" i="29"/>
  <c r="B6" i="29"/>
  <c r="E39" i="29" l="1"/>
  <c r="E71" i="29"/>
  <c r="E106" i="39"/>
  <c r="E74" i="39"/>
  <c r="N80" i="39" s="1"/>
  <c r="F76" i="4"/>
  <c r="G76" i="4" s="1"/>
  <c r="H76" i="4" s="1"/>
  <c r="I76" i="4" s="1"/>
  <c r="J76" i="4" s="1"/>
  <c r="K76" i="4" s="1"/>
  <c r="L76" i="4" s="1"/>
  <c r="M76" i="4" s="1"/>
  <c r="N76" i="4" s="1"/>
  <c r="H560" i="10"/>
  <c r="C561" i="10"/>
  <c r="J21" i="33"/>
  <c r="J21" i="32"/>
  <c r="E17" i="29"/>
  <c r="E21" i="4"/>
  <c r="E17" i="30"/>
  <c r="D21" i="29"/>
  <c r="C588" i="10"/>
  <c r="E587" i="10"/>
  <c r="C21" i="30"/>
  <c r="F21" i="33"/>
  <c r="F21" i="32"/>
  <c r="H248" i="10"/>
  <c r="C249" i="10"/>
  <c r="E248" i="10"/>
  <c r="H587" i="10"/>
  <c r="C373" i="10"/>
  <c r="H372" i="10"/>
  <c r="E372" i="10"/>
  <c r="H4" i="10"/>
  <c r="E4" i="10"/>
  <c r="C5" i="10"/>
  <c r="H976" i="10"/>
  <c r="C977" i="10"/>
  <c r="C66" i="10"/>
  <c r="H65" i="10"/>
  <c r="E65" i="10"/>
  <c r="H428" i="10"/>
  <c r="C429" i="10"/>
  <c r="E428" i="10"/>
  <c r="C74" i="4"/>
  <c r="E99" i="4"/>
  <c r="E100" i="4" s="1"/>
  <c r="E101" i="4" s="1"/>
  <c r="E102" i="4" s="1"/>
  <c r="E103" i="4" s="1"/>
  <c r="E104" i="4" s="1"/>
  <c r="E105" i="4" s="1"/>
  <c r="J21" i="30"/>
  <c r="K21" i="33"/>
  <c r="K21" i="32"/>
  <c r="C21" i="32"/>
  <c r="C21" i="33"/>
  <c r="H559" i="10"/>
  <c r="H948" i="10"/>
  <c r="C949" i="10"/>
  <c r="E948" i="10"/>
  <c r="C219" i="10"/>
  <c r="E218" i="10"/>
  <c r="C311" i="10"/>
  <c r="E310" i="10"/>
  <c r="H310" i="10"/>
  <c r="C1042" i="10"/>
  <c r="E1041" i="10"/>
  <c r="H1041" i="10"/>
  <c r="C39" i="10"/>
  <c r="H38" i="10"/>
  <c r="H461" i="10"/>
  <c r="E461" i="10"/>
  <c r="C462" i="10"/>
  <c r="C338" i="10"/>
  <c r="H337" i="10"/>
  <c r="E337" i="10"/>
  <c r="E825" i="10"/>
  <c r="C826" i="10"/>
  <c r="H825" i="10"/>
  <c r="C157" i="10"/>
  <c r="E156" i="10"/>
  <c r="H156" i="10"/>
  <c r="E39" i="33"/>
  <c r="E71" i="33"/>
  <c r="E38" i="10"/>
  <c r="C490" i="10"/>
  <c r="H489" i="10"/>
  <c r="E489" i="10"/>
  <c r="C280" i="10"/>
  <c r="E279" i="10"/>
  <c r="H279" i="10"/>
  <c r="E794" i="10"/>
  <c r="C795" i="10"/>
  <c r="H246" i="10"/>
  <c r="E246" i="10"/>
  <c r="H610" i="10"/>
  <c r="C611" i="10"/>
  <c r="E610" i="10"/>
  <c r="E94" i="10"/>
  <c r="C95" i="10"/>
  <c r="H94" i="10"/>
  <c r="C644" i="10"/>
  <c r="H643" i="10"/>
  <c r="E643" i="10"/>
  <c r="H521" i="10"/>
  <c r="C522" i="10"/>
  <c r="H217" i="10"/>
  <c r="E217" i="10"/>
  <c r="H1040" i="10"/>
  <c r="E1040" i="10"/>
  <c r="C915" i="10"/>
  <c r="C887" i="10"/>
  <c r="H886" i="10"/>
  <c r="E886" i="10"/>
  <c r="C1070" i="10"/>
  <c r="E1069" i="10"/>
  <c r="H1069" i="10"/>
  <c r="C400" i="10"/>
  <c r="H399" i="10"/>
  <c r="H583" i="10"/>
  <c r="E793" i="10"/>
  <c r="C45" i="32"/>
  <c r="H701" i="10"/>
  <c r="C702" i="10"/>
  <c r="E701" i="10"/>
  <c r="H369" i="10"/>
  <c r="C673" i="10"/>
  <c r="H734" i="10"/>
  <c r="C735" i="10"/>
  <c r="E734" i="10"/>
  <c r="H945" i="10"/>
  <c r="E945" i="10"/>
  <c r="C123" i="10"/>
  <c r="E122" i="10"/>
  <c r="H852" i="10"/>
  <c r="C853" i="10"/>
  <c r="E852" i="10"/>
  <c r="H24" i="37"/>
  <c r="N17" i="30"/>
  <c r="N17" i="29"/>
  <c r="N21" i="4"/>
  <c r="D21" i="39"/>
  <c r="D17" i="32"/>
  <c r="D17" i="33"/>
  <c r="K17" i="33"/>
  <c r="K17" i="32"/>
  <c r="E71" i="32"/>
  <c r="E39" i="32"/>
  <c r="D45" i="32" s="1"/>
  <c r="I17" i="33"/>
  <c r="I17" i="32"/>
  <c r="I21" i="39"/>
  <c r="C1006" i="10"/>
  <c r="E1005" i="10"/>
  <c r="E39" i="30"/>
  <c r="E21" i="33"/>
  <c r="E21" i="32"/>
  <c r="L17" i="32"/>
  <c r="L17" i="33"/>
  <c r="L21" i="39"/>
  <c r="E153" i="10"/>
  <c r="E34" i="10"/>
  <c r="C39" i="29"/>
  <c r="H1005" i="10"/>
  <c r="E63" i="10"/>
  <c r="C765" i="10"/>
  <c r="H764" i="10"/>
  <c r="F41" i="29"/>
  <c r="G41" i="29" s="1"/>
  <c r="H41" i="29" s="1"/>
  <c r="I41" i="29" s="1"/>
  <c r="J41" i="29" s="1"/>
  <c r="K41" i="29" s="1"/>
  <c r="L41" i="29" s="1"/>
  <c r="M41" i="29" s="1"/>
  <c r="N41" i="29" s="1"/>
  <c r="E50" i="29"/>
  <c r="C17" i="32"/>
  <c r="C17" i="33"/>
  <c r="J17" i="33"/>
  <c r="J17" i="32"/>
  <c r="E17" i="32"/>
  <c r="E17" i="33"/>
  <c r="M21" i="39"/>
  <c r="M17" i="32"/>
  <c r="M17" i="33"/>
  <c r="C184" i="10"/>
  <c r="F17" i="32"/>
  <c r="F17" i="33"/>
  <c r="N21" i="39"/>
  <c r="N17" i="32"/>
  <c r="N17" i="33"/>
  <c r="G17" i="33"/>
  <c r="G17" i="32"/>
  <c r="H883" i="10"/>
  <c r="B55" i="29"/>
  <c r="H21" i="39"/>
  <c r="H17" i="33"/>
  <c r="H17" i="32"/>
  <c r="D50" i="32"/>
  <c r="E50" i="32"/>
  <c r="E45" i="33"/>
  <c r="D50" i="33"/>
  <c r="C50" i="33"/>
  <c r="C45" i="33"/>
  <c r="D45" i="33"/>
  <c r="N45" i="33"/>
  <c r="E50" i="33"/>
  <c r="N50" i="33"/>
  <c r="H41" i="32"/>
  <c r="C50" i="32"/>
  <c r="G21" i="39"/>
  <c r="M21" i="30"/>
  <c r="M21" i="29"/>
  <c r="K21" i="29"/>
  <c r="K21" i="30"/>
  <c r="B55" i="32"/>
  <c r="B3" i="32"/>
  <c r="B6" i="32"/>
  <c r="B5" i="32"/>
  <c r="L21" i="33" l="1"/>
  <c r="L21" i="32"/>
  <c r="C1007" i="10"/>
  <c r="H1006" i="10"/>
  <c r="E1006" i="10"/>
  <c r="C523" i="10"/>
  <c r="H522" i="10"/>
  <c r="E522" i="10"/>
  <c r="H338" i="10"/>
  <c r="C339" i="10"/>
  <c r="E338" i="10"/>
  <c r="H1042" i="10"/>
  <c r="E1042" i="10"/>
  <c r="C1043" i="10"/>
  <c r="N21" i="32"/>
  <c r="N21" i="33"/>
  <c r="C766" i="10"/>
  <c r="H765" i="10"/>
  <c r="E765" i="10"/>
  <c r="I21" i="32"/>
  <c r="I21" i="33"/>
  <c r="C854" i="10"/>
  <c r="H853" i="10"/>
  <c r="E853" i="10"/>
  <c r="C736" i="10"/>
  <c r="H735" i="10"/>
  <c r="E735" i="10"/>
  <c r="H611" i="10"/>
  <c r="C612" i="10"/>
  <c r="E611" i="10"/>
  <c r="C281" i="10"/>
  <c r="H280" i="10"/>
  <c r="E280" i="10"/>
  <c r="C463" i="10"/>
  <c r="E462" i="10"/>
  <c r="H462" i="10"/>
  <c r="E5" i="10"/>
  <c r="H5" i="10"/>
  <c r="C6" i="10"/>
  <c r="E249" i="10"/>
  <c r="C250" i="10"/>
  <c r="H249" i="10"/>
  <c r="H21" i="32"/>
  <c r="H21" i="33"/>
  <c r="D21" i="33"/>
  <c r="D21" i="32"/>
  <c r="C185" i="10"/>
  <c r="E184" i="10"/>
  <c r="H184" i="10"/>
  <c r="E123" i="10"/>
  <c r="C124" i="10"/>
  <c r="H123" i="10"/>
  <c r="E400" i="10"/>
  <c r="C401" i="10"/>
  <c r="H400" i="10"/>
  <c r="H644" i="10"/>
  <c r="E644" i="10"/>
  <c r="C645" i="10"/>
  <c r="E490" i="10"/>
  <c r="C491" i="10"/>
  <c r="H490" i="10"/>
  <c r="C827" i="10"/>
  <c r="E826" i="10"/>
  <c r="H826" i="10"/>
  <c r="H429" i="10"/>
  <c r="E429" i="10"/>
  <c r="C430" i="10"/>
  <c r="H915" i="10"/>
  <c r="E915" i="10"/>
  <c r="C916" i="10"/>
  <c r="G21" i="33"/>
  <c r="G21" i="32"/>
  <c r="C50" i="29"/>
  <c r="D50" i="29"/>
  <c r="C45" i="29"/>
  <c r="E45" i="29"/>
  <c r="D45" i="29"/>
  <c r="C796" i="10"/>
  <c r="H795" i="10"/>
  <c r="E795" i="10"/>
  <c r="E39" i="10"/>
  <c r="C40" i="10"/>
  <c r="H39" i="10"/>
  <c r="E219" i="10"/>
  <c r="H219" i="10"/>
  <c r="C220" i="10"/>
  <c r="E887" i="10"/>
  <c r="C888" i="10"/>
  <c r="H887" i="10"/>
  <c r="E21" i="29"/>
  <c r="E21" i="30"/>
  <c r="D50" i="30"/>
  <c r="C50" i="30"/>
  <c r="D45" i="30"/>
  <c r="E50" i="30"/>
  <c r="E45" i="30"/>
  <c r="C45" i="30"/>
  <c r="N50" i="30"/>
  <c r="N45" i="30"/>
  <c r="E702" i="10"/>
  <c r="H702" i="10"/>
  <c r="C703" i="10"/>
  <c r="H95" i="10"/>
  <c r="E95" i="10"/>
  <c r="C96" i="10"/>
  <c r="C67" i="10"/>
  <c r="H66" i="10"/>
  <c r="E66" i="10"/>
  <c r="H373" i="10"/>
  <c r="C374" i="10"/>
  <c r="E373" i="10"/>
  <c r="E561" i="10"/>
  <c r="H561" i="10"/>
  <c r="C562" i="10"/>
  <c r="E157" i="10"/>
  <c r="H157" i="10"/>
  <c r="C158" i="10"/>
  <c r="E80" i="39"/>
  <c r="C85" i="39"/>
  <c r="C80" i="39"/>
  <c r="E85" i="39"/>
  <c r="D85" i="39"/>
  <c r="D80" i="39"/>
  <c r="N21" i="30"/>
  <c r="N21" i="29"/>
  <c r="E673" i="10"/>
  <c r="H673" i="10"/>
  <c r="C674" i="10"/>
  <c r="E311" i="10"/>
  <c r="H311" i="10"/>
  <c r="C312" i="10"/>
  <c r="E45" i="32"/>
  <c r="M21" i="33"/>
  <c r="M21" i="32"/>
  <c r="N45" i="29"/>
  <c r="N50" i="29"/>
  <c r="C1071" i="10"/>
  <c r="H1070" i="10"/>
  <c r="E1070" i="10"/>
  <c r="H949" i="10"/>
  <c r="C950" i="10"/>
  <c r="E949" i="10"/>
  <c r="E74" i="4"/>
  <c r="D85" i="4" s="1"/>
  <c r="E106" i="4"/>
  <c r="H977" i="10"/>
  <c r="E977" i="10"/>
  <c r="C978" i="10"/>
  <c r="H588" i="10"/>
  <c r="E588" i="10"/>
  <c r="C589" i="10"/>
  <c r="N85" i="39"/>
  <c r="I41" i="32"/>
  <c r="C313" i="10" l="1"/>
  <c r="H312" i="10"/>
  <c r="E312" i="10"/>
  <c r="C917" i="10"/>
  <c r="H916" i="10"/>
  <c r="E916" i="10"/>
  <c r="E827" i="10"/>
  <c r="C828" i="10"/>
  <c r="H827" i="10"/>
  <c r="E401" i="10"/>
  <c r="C402" i="10"/>
  <c r="H401" i="10"/>
  <c r="H250" i="10"/>
  <c r="C251" i="10"/>
  <c r="E250" i="10"/>
  <c r="C737" i="10"/>
  <c r="E736" i="10"/>
  <c r="H736" i="10"/>
  <c r="C767" i="10"/>
  <c r="H766" i="10"/>
  <c r="E766" i="10"/>
  <c r="C85" i="4"/>
  <c r="C590" i="10"/>
  <c r="E589" i="10"/>
  <c r="H589" i="10"/>
  <c r="C1072" i="10"/>
  <c r="H1071" i="10"/>
  <c r="E1071" i="10"/>
  <c r="E562" i="10"/>
  <c r="C563" i="10"/>
  <c r="H562" i="10"/>
  <c r="H67" i="10"/>
  <c r="C68" i="10"/>
  <c r="E67" i="10"/>
  <c r="H1043" i="10"/>
  <c r="E1043" i="10"/>
  <c r="C1044" i="10"/>
  <c r="C524" i="10"/>
  <c r="E523" i="10"/>
  <c r="H523" i="10"/>
  <c r="C675" i="10"/>
  <c r="E674" i="10"/>
  <c r="H674" i="10"/>
  <c r="E430" i="10"/>
  <c r="C431" i="10"/>
  <c r="H430" i="10"/>
  <c r="C855" i="10"/>
  <c r="H854" i="10"/>
  <c r="E854" i="10"/>
  <c r="E80" i="4"/>
  <c r="H888" i="10"/>
  <c r="C889" i="10"/>
  <c r="E888" i="10"/>
  <c r="H645" i="10"/>
  <c r="E645" i="10"/>
  <c r="C646" i="10"/>
  <c r="C613" i="10"/>
  <c r="E612" i="10"/>
  <c r="H612" i="10"/>
  <c r="D80" i="4"/>
  <c r="C1008" i="10"/>
  <c r="E1007" i="10"/>
  <c r="H1007" i="10"/>
  <c r="H96" i="10"/>
  <c r="C97" i="10"/>
  <c r="E96" i="10"/>
  <c r="E40" i="10"/>
  <c r="C41" i="10"/>
  <c r="H40" i="10"/>
  <c r="E281" i="10"/>
  <c r="H281" i="10"/>
  <c r="C282" i="10"/>
  <c r="C979" i="10"/>
  <c r="H978" i="10"/>
  <c r="E978" i="10"/>
  <c r="C704" i="10"/>
  <c r="H703" i="10"/>
  <c r="E703" i="10"/>
  <c r="N80" i="4"/>
  <c r="C80" i="4"/>
  <c r="H339" i="10"/>
  <c r="E339" i="10"/>
  <c r="C340" i="10"/>
  <c r="C492" i="10"/>
  <c r="H491" i="10"/>
  <c r="E491" i="10"/>
  <c r="C7" i="10"/>
  <c r="E6" i="10"/>
  <c r="H6" i="10"/>
  <c r="E124" i="10"/>
  <c r="C125" i="10"/>
  <c r="H124" i="10"/>
  <c r="C375" i="10"/>
  <c r="H374" i="10"/>
  <c r="E374" i="10"/>
  <c r="C159" i="10"/>
  <c r="E158" i="10"/>
  <c r="H158" i="10"/>
  <c r="C221" i="10"/>
  <c r="E220" i="10"/>
  <c r="H220" i="10"/>
  <c r="C797" i="10"/>
  <c r="E796" i="10"/>
  <c r="H796" i="10"/>
  <c r="N85" i="4"/>
  <c r="E85" i="4"/>
  <c r="E950" i="10"/>
  <c r="H950" i="10"/>
  <c r="C951" i="10"/>
  <c r="C186" i="10"/>
  <c r="E185" i="10"/>
  <c r="H185" i="10"/>
  <c r="E463" i="10"/>
  <c r="H463" i="10"/>
  <c r="C464" i="10"/>
  <c r="J41" i="32"/>
  <c r="H7" i="10" l="1"/>
  <c r="C8" i="10"/>
  <c r="E7" i="10"/>
  <c r="C856" i="10"/>
  <c r="E855" i="10"/>
  <c r="H855" i="10"/>
  <c r="E590" i="10"/>
  <c r="H590" i="10"/>
  <c r="C591" i="10"/>
  <c r="C187" i="10"/>
  <c r="E186" i="10"/>
  <c r="H186" i="10"/>
  <c r="E797" i="10"/>
  <c r="H797" i="10"/>
  <c r="C798" i="10"/>
  <c r="E524" i="10"/>
  <c r="H524" i="10"/>
  <c r="C525" i="10"/>
  <c r="H563" i="10"/>
  <c r="E563" i="10"/>
  <c r="C564" i="10"/>
  <c r="C252" i="10"/>
  <c r="H251" i="10"/>
  <c r="E251" i="10"/>
  <c r="H951" i="10"/>
  <c r="E951" i="10"/>
  <c r="C952" i="10"/>
  <c r="E1008" i="10"/>
  <c r="H1008" i="10"/>
  <c r="C1009" i="10"/>
  <c r="E704" i="10"/>
  <c r="C705" i="10"/>
  <c r="H704" i="10"/>
  <c r="H41" i="10"/>
  <c r="E41" i="10"/>
  <c r="C42" i="10"/>
  <c r="E889" i="10"/>
  <c r="C890" i="10"/>
  <c r="H889" i="10"/>
  <c r="H125" i="10"/>
  <c r="C126" i="10"/>
  <c r="E125" i="10"/>
  <c r="E340" i="10"/>
  <c r="H340" i="10"/>
  <c r="C341" i="10"/>
  <c r="H767" i="10"/>
  <c r="C768" i="10"/>
  <c r="E767" i="10"/>
  <c r="H402" i="10"/>
  <c r="E402" i="10"/>
  <c r="C403" i="10"/>
  <c r="C376" i="10"/>
  <c r="H375" i="10"/>
  <c r="E375" i="10"/>
  <c r="C432" i="10"/>
  <c r="H431" i="10"/>
  <c r="E431" i="10"/>
  <c r="H492" i="10"/>
  <c r="E492" i="10"/>
  <c r="C493" i="10"/>
  <c r="H464" i="10"/>
  <c r="E464" i="10"/>
  <c r="C465" i="10"/>
  <c r="C1073" i="10"/>
  <c r="E1072" i="10"/>
  <c r="H1072" i="10"/>
  <c r="E1044" i="10"/>
  <c r="C1045" i="10"/>
  <c r="H1044" i="10"/>
  <c r="C918" i="10"/>
  <c r="H917" i="10"/>
  <c r="E917" i="10"/>
  <c r="C222" i="10"/>
  <c r="E221" i="10"/>
  <c r="H221" i="10"/>
  <c r="C980" i="10"/>
  <c r="E979" i="10"/>
  <c r="H979" i="10"/>
  <c r="H97" i="10"/>
  <c r="E97" i="10"/>
  <c r="C98" i="10"/>
  <c r="H613" i="10"/>
  <c r="C614" i="10"/>
  <c r="E613" i="10"/>
  <c r="H675" i="10"/>
  <c r="C676" i="10"/>
  <c r="E675" i="10"/>
  <c r="H68" i="10"/>
  <c r="C69" i="10"/>
  <c r="E68" i="10"/>
  <c r="C314" i="10"/>
  <c r="E313" i="10"/>
  <c r="H313" i="10"/>
  <c r="C160" i="10"/>
  <c r="E159" i="10"/>
  <c r="H159" i="10"/>
  <c r="C283" i="10"/>
  <c r="H282" i="10"/>
  <c r="E282" i="10"/>
  <c r="C647" i="10"/>
  <c r="E646" i="10"/>
  <c r="H646" i="10"/>
  <c r="E737" i="10"/>
  <c r="H737" i="10"/>
  <c r="C738" i="10"/>
  <c r="C829" i="10"/>
  <c r="E828" i="10"/>
  <c r="H828" i="10"/>
  <c r="K41" i="32"/>
  <c r="E1073" i="10" l="1"/>
  <c r="C1074" i="10"/>
  <c r="H1073" i="10"/>
  <c r="C706" i="10"/>
  <c r="E705" i="10"/>
  <c r="H705" i="10"/>
  <c r="C830" i="10"/>
  <c r="H829" i="10"/>
  <c r="E829" i="10"/>
  <c r="C466" i="10"/>
  <c r="E465" i="10"/>
  <c r="H465" i="10"/>
  <c r="C433" i="10"/>
  <c r="E432" i="10"/>
  <c r="H432" i="10"/>
  <c r="C769" i="10"/>
  <c r="H768" i="10"/>
  <c r="E768" i="10"/>
  <c r="C799" i="10"/>
  <c r="H798" i="10"/>
  <c r="E798" i="10"/>
  <c r="H980" i="10"/>
  <c r="C981" i="10"/>
  <c r="E980" i="10"/>
  <c r="E1045" i="10"/>
  <c r="C1046" i="10"/>
  <c r="H1045" i="10"/>
  <c r="C494" i="10"/>
  <c r="H493" i="10"/>
  <c r="E493" i="10"/>
  <c r="H376" i="10"/>
  <c r="E376" i="10"/>
  <c r="C377" i="10"/>
  <c r="E42" i="10"/>
  <c r="H42" i="10"/>
  <c r="C43" i="10"/>
  <c r="C857" i="10"/>
  <c r="E856" i="10"/>
  <c r="H856" i="10"/>
  <c r="H738" i="10"/>
  <c r="C739" i="10"/>
  <c r="E738" i="10"/>
  <c r="E160" i="10"/>
  <c r="H160" i="10"/>
  <c r="C161" i="10"/>
  <c r="E918" i="10"/>
  <c r="C919" i="10"/>
  <c r="H918" i="10"/>
  <c r="H890" i="10"/>
  <c r="E890" i="10"/>
  <c r="C891" i="10"/>
  <c r="H341" i="10"/>
  <c r="E341" i="10"/>
  <c r="C342" i="10"/>
  <c r="E614" i="10"/>
  <c r="C615" i="10"/>
  <c r="H614" i="10"/>
  <c r="H403" i="10"/>
  <c r="E403" i="10"/>
  <c r="C404" i="10"/>
  <c r="E952" i="10"/>
  <c r="H952" i="10"/>
  <c r="C953" i="10"/>
  <c r="E676" i="10"/>
  <c r="H676" i="10"/>
  <c r="C677" i="10"/>
  <c r="C1010" i="10"/>
  <c r="H1009" i="10"/>
  <c r="E1009" i="10"/>
  <c r="E314" i="10"/>
  <c r="H314" i="10"/>
  <c r="C315" i="10"/>
  <c r="E525" i="10"/>
  <c r="H525" i="10"/>
  <c r="C526" i="10"/>
  <c r="E187" i="10"/>
  <c r="C188" i="10"/>
  <c r="H187" i="10"/>
  <c r="C9" i="10"/>
  <c r="E8" i="10"/>
  <c r="H8" i="10"/>
  <c r="H283" i="10"/>
  <c r="E283" i="10"/>
  <c r="C284" i="10"/>
  <c r="E252" i="10"/>
  <c r="C253" i="10"/>
  <c r="H252" i="10"/>
  <c r="C565" i="10"/>
  <c r="E564" i="10"/>
  <c r="H564" i="10"/>
  <c r="C648" i="10"/>
  <c r="H647" i="10"/>
  <c r="E647" i="10"/>
  <c r="E69" i="10"/>
  <c r="H69" i="10"/>
  <c r="C70" i="10"/>
  <c r="C99" i="10"/>
  <c r="E98" i="10"/>
  <c r="H98" i="10"/>
  <c r="C223" i="10"/>
  <c r="E222" i="10"/>
  <c r="H222" i="10"/>
  <c r="C127" i="10"/>
  <c r="H126" i="10"/>
  <c r="E126" i="10"/>
  <c r="C592" i="10"/>
  <c r="H591" i="10"/>
  <c r="E591" i="10"/>
  <c r="L41" i="32"/>
  <c r="E615" i="10" l="1"/>
  <c r="H615" i="10"/>
  <c r="C616" i="10"/>
  <c r="E769" i="10"/>
  <c r="C770" i="10"/>
  <c r="H769" i="10"/>
  <c r="H127" i="10"/>
  <c r="C128" i="10"/>
  <c r="E127" i="10"/>
  <c r="E9" i="10"/>
  <c r="C10" i="10"/>
  <c r="H9" i="10"/>
  <c r="E953" i="10"/>
  <c r="H953" i="10"/>
  <c r="C954" i="10"/>
  <c r="C920" i="10"/>
  <c r="E919" i="10"/>
  <c r="H919" i="10"/>
  <c r="E981" i="10"/>
  <c r="C982" i="10"/>
  <c r="H981" i="10"/>
  <c r="C831" i="10"/>
  <c r="H830" i="10"/>
  <c r="E830" i="10"/>
  <c r="C566" i="10"/>
  <c r="H565" i="10"/>
  <c r="E565" i="10"/>
  <c r="C189" i="10"/>
  <c r="H188" i="10"/>
  <c r="E188" i="10"/>
  <c r="E223" i="10"/>
  <c r="H223" i="10"/>
  <c r="C224" i="10"/>
  <c r="C285" i="10"/>
  <c r="E284" i="10"/>
  <c r="H284" i="10"/>
  <c r="C405" i="10"/>
  <c r="E404" i="10"/>
  <c r="H404" i="10"/>
  <c r="C44" i="10"/>
  <c r="E43" i="10"/>
  <c r="H43" i="10"/>
  <c r="E494" i="10"/>
  <c r="H494" i="10"/>
  <c r="C495" i="10"/>
  <c r="C707" i="10"/>
  <c r="H706" i="10"/>
  <c r="E706" i="10"/>
  <c r="C858" i="10"/>
  <c r="H857" i="10"/>
  <c r="E857" i="10"/>
  <c r="C649" i="10"/>
  <c r="E648" i="10"/>
  <c r="H648" i="10"/>
  <c r="H526" i="10"/>
  <c r="C527" i="10"/>
  <c r="E526" i="10"/>
  <c r="E1010" i="10"/>
  <c r="C1011" i="10"/>
  <c r="H1010" i="10"/>
  <c r="C892" i="10"/>
  <c r="H891" i="10"/>
  <c r="E891" i="10"/>
  <c r="C800" i="10"/>
  <c r="E799" i="10"/>
  <c r="H799" i="10"/>
  <c r="E253" i="10"/>
  <c r="H253" i="10"/>
  <c r="C254" i="10"/>
  <c r="C343" i="10"/>
  <c r="E342" i="10"/>
  <c r="H342" i="10"/>
  <c r="C593" i="10"/>
  <c r="E592" i="10"/>
  <c r="H592" i="10"/>
  <c r="C678" i="10"/>
  <c r="E677" i="10"/>
  <c r="H677" i="10"/>
  <c r="E1046" i="10"/>
  <c r="C1047" i="10"/>
  <c r="H1046" i="10"/>
  <c r="H466" i="10"/>
  <c r="E466" i="10"/>
  <c r="C467" i="10"/>
  <c r="E1074" i="10"/>
  <c r="C1075" i="10"/>
  <c r="H1074" i="10"/>
  <c r="C71" i="10"/>
  <c r="E70" i="10"/>
  <c r="H70" i="10"/>
  <c r="E315" i="10"/>
  <c r="C316" i="10"/>
  <c r="H315" i="10"/>
  <c r="E161" i="10"/>
  <c r="H161" i="10"/>
  <c r="C162" i="10"/>
  <c r="C434" i="10"/>
  <c r="E433" i="10"/>
  <c r="H433" i="10"/>
  <c r="H99" i="10"/>
  <c r="C100" i="10"/>
  <c r="E99" i="10"/>
  <c r="H739" i="10"/>
  <c r="C740" i="10"/>
  <c r="E739" i="10"/>
  <c r="E377" i="10"/>
  <c r="C378" i="10"/>
  <c r="H377" i="10"/>
  <c r="M41" i="32"/>
  <c r="C379" i="10" l="1"/>
  <c r="H378" i="10"/>
  <c r="E378" i="10"/>
  <c r="E1011" i="10"/>
  <c r="C1012" i="10"/>
  <c r="H1011" i="10"/>
  <c r="C45" i="10"/>
  <c r="H44" i="10"/>
  <c r="E44" i="10"/>
  <c r="E920" i="10"/>
  <c r="C921" i="10"/>
  <c r="H920" i="10"/>
  <c r="C129" i="10"/>
  <c r="E128" i="10"/>
  <c r="H128" i="10"/>
  <c r="C955" i="10"/>
  <c r="H954" i="10"/>
  <c r="E954" i="10"/>
  <c r="C708" i="10"/>
  <c r="H707" i="10"/>
  <c r="E707" i="10"/>
  <c r="H740" i="10"/>
  <c r="E740" i="10"/>
  <c r="C741" i="10"/>
  <c r="E71" i="10"/>
  <c r="C72" i="10"/>
  <c r="H71" i="10"/>
  <c r="E527" i="10"/>
  <c r="C528" i="10"/>
  <c r="H527" i="10"/>
  <c r="E495" i="10"/>
  <c r="C496" i="10"/>
  <c r="H495" i="10"/>
  <c r="H405" i="10"/>
  <c r="C406" i="10"/>
  <c r="E405" i="10"/>
  <c r="H189" i="10"/>
  <c r="E189" i="10"/>
  <c r="C190" i="10"/>
  <c r="C983" i="10"/>
  <c r="H982" i="10"/>
  <c r="E982" i="10"/>
  <c r="C435" i="10"/>
  <c r="E434" i="10"/>
  <c r="H434" i="10"/>
  <c r="C771" i="10"/>
  <c r="H770" i="10"/>
  <c r="E770" i="10"/>
  <c r="E1075" i="10"/>
  <c r="C1076" i="10"/>
  <c r="H1075" i="10"/>
  <c r="E343" i="10"/>
  <c r="C344" i="10"/>
  <c r="H343" i="10"/>
  <c r="E10" i="10"/>
  <c r="C11" i="10"/>
  <c r="H10" i="10"/>
  <c r="C617" i="10"/>
  <c r="H616" i="10"/>
  <c r="E616" i="10"/>
  <c r="E593" i="10"/>
  <c r="C594" i="10"/>
  <c r="H593" i="10"/>
  <c r="E858" i="10"/>
  <c r="H858" i="10"/>
  <c r="C859" i="10"/>
  <c r="H831" i="10"/>
  <c r="E831" i="10"/>
  <c r="C832" i="10"/>
  <c r="H1047" i="10"/>
  <c r="E1047" i="10"/>
  <c r="C1048" i="10"/>
  <c r="E285" i="10"/>
  <c r="C286" i="10"/>
  <c r="H285" i="10"/>
  <c r="E162" i="10"/>
  <c r="C163" i="10"/>
  <c r="H162" i="10"/>
  <c r="C801" i="10"/>
  <c r="E800" i="10"/>
  <c r="H800" i="10"/>
  <c r="H100" i="10"/>
  <c r="E100" i="10"/>
  <c r="C101" i="10"/>
  <c r="H254" i="10"/>
  <c r="E254" i="10"/>
  <c r="C255" i="10"/>
  <c r="H892" i="10"/>
  <c r="E892" i="10"/>
  <c r="C893" i="10"/>
  <c r="C317" i="10"/>
  <c r="E316" i="10"/>
  <c r="H316" i="10"/>
  <c r="H467" i="10"/>
  <c r="C468" i="10"/>
  <c r="E467" i="10"/>
  <c r="C679" i="10"/>
  <c r="E678" i="10"/>
  <c r="H678" i="10"/>
  <c r="E649" i="10"/>
  <c r="C650" i="10"/>
  <c r="H649" i="10"/>
  <c r="C225" i="10"/>
  <c r="H224" i="10"/>
  <c r="E224" i="10"/>
  <c r="E566" i="10"/>
  <c r="C567" i="10"/>
  <c r="H566" i="10"/>
  <c r="N41" i="32"/>
  <c r="E1048" i="10" l="1"/>
  <c r="C1049" i="10"/>
  <c r="H1048" i="10"/>
  <c r="E11" i="10"/>
  <c r="C12" i="10"/>
  <c r="H11" i="10"/>
  <c r="E983" i="10"/>
  <c r="H983" i="10"/>
  <c r="C984" i="10"/>
  <c r="C497" i="10"/>
  <c r="E496" i="10"/>
  <c r="H496" i="10"/>
  <c r="C742" i="10"/>
  <c r="E741" i="10"/>
  <c r="H741" i="10"/>
  <c r="E955" i="10"/>
  <c r="C956" i="10"/>
  <c r="H955" i="10"/>
  <c r="H225" i="10"/>
  <c r="E225" i="10"/>
  <c r="C226" i="10"/>
  <c r="H468" i="10"/>
  <c r="C469" i="10"/>
  <c r="E468" i="10"/>
  <c r="C256" i="10"/>
  <c r="H255" i="10"/>
  <c r="E255" i="10"/>
  <c r="H801" i="10"/>
  <c r="E801" i="10"/>
  <c r="C802" i="10"/>
  <c r="E190" i="10"/>
  <c r="H190" i="10"/>
  <c r="C191" i="10"/>
  <c r="E45" i="10"/>
  <c r="H45" i="10"/>
  <c r="C46" i="10"/>
  <c r="C345" i="10"/>
  <c r="H344" i="10"/>
  <c r="E344" i="10"/>
  <c r="E771" i="10"/>
  <c r="C772" i="10"/>
  <c r="H771" i="10"/>
  <c r="C529" i="10"/>
  <c r="H528" i="10"/>
  <c r="E528" i="10"/>
  <c r="C568" i="10"/>
  <c r="H567" i="10"/>
  <c r="E567" i="10"/>
  <c r="H317" i="10"/>
  <c r="C318" i="10"/>
  <c r="E317" i="10"/>
  <c r="C436" i="10"/>
  <c r="E435" i="10"/>
  <c r="H435" i="10"/>
  <c r="C407" i="10"/>
  <c r="H406" i="10"/>
  <c r="E406" i="10"/>
  <c r="C709" i="10"/>
  <c r="H708" i="10"/>
  <c r="E708" i="10"/>
  <c r="C922" i="10"/>
  <c r="H921" i="10"/>
  <c r="E921" i="10"/>
  <c r="H594" i="10"/>
  <c r="E594" i="10"/>
  <c r="C595" i="10"/>
  <c r="H832" i="10"/>
  <c r="C833" i="10"/>
  <c r="E832" i="10"/>
  <c r="E1012" i="10"/>
  <c r="C1013" i="10"/>
  <c r="H1012" i="10"/>
  <c r="E101" i="10"/>
  <c r="C102" i="10"/>
  <c r="H101" i="10"/>
  <c r="E893" i="10"/>
  <c r="C894" i="10"/>
  <c r="H893" i="10"/>
  <c r="E286" i="10"/>
  <c r="C287" i="10"/>
  <c r="H286" i="10"/>
  <c r="E859" i="10"/>
  <c r="C860" i="10"/>
  <c r="H859" i="10"/>
  <c r="H617" i="10"/>
  <c r="E617" i="10"/>
  <c r="C618" i="10"/>
  <c r="E1076" i="10"/>
  <c r="H1076" i="10"/>
  <c r="C1077" i="10"/>
  <c r="H72" i="10"/>
  <c r="C73" i="10"/>
  <c r="E72" i="10"/>
  <c r="C651" i="10"/>
  <c r="E650" i="10"/>
  <c r="H650" i="10"/>
  <c r="H163" i="10"/>
  <c r="E163" i="10"/>
  <c r="C164" i="10"/>
  <c r="H129" i="10"/>
  <c r="C130" i="10"/>
  <c r="E129" i="10"/>
  <c r="E679" i="10"/>
  <c r="C680" i="10"/>
  <c r="H679" i="10"/>
  <c r="H379" i="10"/>
  <c r="E379" i="10"/>
  <c r="C380" i="10"/>
  <c r="N45" i="32"/>
  <c r="N50" i="32"/>
  <c r="H380" i="10" l="1"/>
  <c r="E380" i="10"/>
  <c r="C381" i="10"/>
  <c r="H164" i="10"/>
  <c r="E164" i="10"/>
  <c r="C165" i="10"/>
  <c r="C861" i="10"/>
  <c r="H860" i="10"/>
  <c r="E860" i="10"/>
  <c r="H529" i="10"/>
  <c r="C530" i="10"/>
  <c r="E529" i="10"/>
  <c r="E469" i="10"/>
  <c r="C470" i="10"/>
  <c r="H469" i="10"/>
  <c r="C1078" i="10"/>
  <c r="H1077" i="10"/>
  <c r="E1077" i="10"/>
  <c r="H595" i="10"/>
  <c r="C596" i="10"/>
  <c r="E595" i="10"/>
  <c r="H318" i="10"/>
  <c r="E318" i="10"/>
  <c r="C319" i="10"/>
  <c r="E772" i="10"/>
  <c r="C773" i="10"/>
  <c r="H772" i="10"/>
  <c r="H191" i="10"/>
  <c r="E191" i="10"/>
  <c r="C192" i="10"/>
  <c r="E226" i="10"/>
  <c r="C227" i="10"/>
  <c r="H226" i="10"/>
  <c r="H742" i="10"/>
  <c r="C743" i="10"/>
  <c r="E742" i="10"/>
  <c r="H12" i="10"/>
  <c r="E12" i="10"/>
  <c r="C13" i="10"/>
  <c r="H680" i="10"/>
  <c r="E680" i="10"/>
  <c r="C681" i="10"/>
  <c r="C288" i="10"/>
  <c r="H287" i="10"/>
  <c r="E287" i="10"/>
  <c r="C834" i="10"/>
  <c r="H833" i="10"/>
  <c r="E833" i="10"/>
  <c r="H102" i="10"/>
  <c r="E102" i="10"/>
  <c r="C103" i="10"/>
  <c r="E618" i="10"/>
  <c r="H618" i="10"/>
  <c r="C619" i="10"/>
  <c r="E1013" i="10"/>
  <c r="H1013" i="10"/>
  <c r="C1014" i="10"/>
  <c r="E407" i="10"/>
  <c r="C408" i="10"/>
  <c r="H407" i="10"/>
  <c r="C47" i="10"/>
  <c r="E46" i="10"/>
  <c r="H46" i="10"/>
  <c r="H651" i="10"/>
  <c r="C652" i="10"/>
  <c r="E651" i="10"/>
  <c r="H568" i="10"/>
  <c r="C569" i="10"/>
  <c r="E568" i="10"/>
  <c r="E497" i="10"/>
  <c r="H497" i="10"/>
  <c r="C498" i="10"/>
  <c r="E1049" i="10"/>
  <c r="C1050" i="10"/>
  <c r="H1049" i="10"/>
  <c r="C74" i="10"/>
  <c r="H73" i="10"/>
  <c r="E73" i="10"/>
  <c r="E436" i="10"/>
  <c r="H436" i="10"/>
  <c r="C437" i="10"/>
  <c r="C710" i="10"/>
  <c r="E709" i="10"/>
  <c r="H709" i="10"/>
  <c r="E802" i="10"/>
  <c r="C803" i="10"/>
  <c r="H802" i="10"/>
  <c r="H130" i="10"/>
  <c r="C131" i="10"/>
  <c r="E130" i="10"/>
  <c r="E894" i="10"/>
  <c r="C895" i="10"/>
  <c r="H894" i="10"/>
  <c r="E922" i="10"/>
  <c r="C923" i="10"/>
  <c r="H922" i="10"/>
  <c r="E345" i="10"/>
  <c r="C346" i="10"/>
  <c r="H345" i="10"/>
  <c r="E256" i="10"/>
  <c r="C257" i="10"/>
  <c r="H256" i="10"/>
  <c r="H956" i="10"/>
  <c r="C957" i="10"/>
  <c r="E956" i="10"/>
  <c r="E984" i="10"/>
  <c r="C985" i="10"/>
  <c r="H984" i="10"/>
  <c r="H803" i="10" l="1"/>
  <c r="E803" i="10"/>
  <c r="C804" i="10"/>
  <c r="C14" i="10"/>
  <c r="H13" i="10"/>
  <c r="E13" i="10"/>
  <c r="C862" i="10"/>
  <c r="H861" i="10"/>
  <c r="E861" i="10"/>
  <c r="E895" i="10"/>
  <c r="H895" i="10"/>
  <c r="C896" i="10"/>
  <c r="E619" i="10"/>
  <c r="H619" i="10"/>
  <c r="C620" i="10"/>
  <c r="E834" i="10"/>
  <c r="H834" i="10"/>
  <c r="C835" i="10"/>
  <c r="H192" i="10"/>
  <c r="E192" i="10"/>
  <c r="C193" i="10"/>
  <c r="C471" i="10"/>
  <c r="E470" i="10"/>
  <c r="H470" i="10"/>
  <c r="H165" i="10"/>
  <c r="E165" i="10"/>
  <c r="C166" i="10"/>
  <c r="E131" i="10"/>
  <c r="C132" i="10"/>
  <c r="H131" i="10"/>
  <c r="H710" i="10"/>
  <c r="C711" i="10"/>
  <c r="E710" i="10"/>
  <c r="H1050" i="10"/>
  <c r="C1051" i="10"/>
  <c r="E1050" i="10"/>
  <c r="C409" i="10"/>
  <c r="H408" i="10"/>
  <c r="E408" i="10"/>
  <c r="C104" i="10"/>
  <c r="H103" i="10"/>
  <c r="E103" i="10"/>
  <c r="C289" i="10"/>
  <c r="H288" i="10"/>
  <c r="E288" i="10"/>
  <c r="C744" i="10"/>
  <c r="H743" i="10"/>
  <c r="E743" i="10"/>
  <c r="H530" i="10"/>
  <c r="E530" i="10"/>
  <c r="C531" i="10"/>
  <c r="C382" i="10"/>
  <c r="H381" i="10"/>
  <c r="E381" i="10"/>
  <c r="C75" i="10"/>
  <c r="E74" i="10"/>
  <c r="H74" i="10"/>
  <c r="C48" i="10"/>
  <c r="H47" i="10"/>
  <c r="E47" i="10"/>
  <c r="C597" i="10"/>
  <c r="H596" i="10"/>
  <c r="E596" i="10"/>
  <c r="C958" i="10"/>
  <c r="E957" i="10"/>
  <c r="H957" i="10"/>
  <c r="C438" i="10"/>
  <c r="E437" i="10"/>
  <c r="H437" i="10"/>
  <c r="C682" i="10"/>
  <c r="H681" i="10"/>
  <c r="E681" i="10"/>
  <c r="H773" i="10"/>
  <c r="E773" i="10"/>
  <c r="C774" i="10"/>
  <c r="C258" i="10"/>
  <c r="E257" i="10"/>
  <c r="H257" i="10"/>
  <c r="C986" i="10"/>
  <c r="H985" i="10"/>
  <c r="E985" i="10"/>
  <c r="C653" i="10"/>
  <c r="E652" i="10"/>
  <c r="H652" i="10"/>
  <c r="C924" i="10"/>
  <c r="E923" i="10"/>
  <c r="H923" i="10"/>
  <c r="E498" i="10"/>
  <c r="H498" i="10"/>
  <c r="C499" i="10"/>
  <c r="C1015" i="10"/>
  <c r="H1014" i="10"/>
  <c r="E1014" i="10"/>
  <c r="E569" i="10"/>
  <c r="C570" i="10"/>
  <c r="H569" i="10"/>
  <c r="C347" i="10"/>
  <c r="H346" i="10"/>
  <c r="E346" i="10"/>
  <c r="H227" i="10"/>
  <c r="E227" i="10"/>
  <c r="C228" i="10"/>
  <c r="C320" i="10"/>
  <c r="E319" i="10"/>
  <c r="H319" i="10"/>
  <c r="C1079" i="10"/>
  <c r="E1078" i="10"/>
  <c r="H1078" i="10"/>
  <c r="C321" i="10" l="1"/>
  <c r="E320" i="10"/>
  <c r="H320" i="10"/>
  <c r="E570" i="10"/>
  <c r="C571" i="10"/>
  <c r="H570" i="10"/>
  <c r="C987" i="10"/>
  <c r="E986" i="10"/>
  <c r="H986" i="10"/>
  <c r="H75" i="10"/>
  <c r="C76" i="10"/>
  <c r="E75" i="10"/>
  <c r="C229" i="10"/>
  <c r="E228" i="10"/>
  <c r="H228" i="10"/>
  <c r="C683" i="10"/>
  <c r="H682" i="10"/>
  <c r="E682" i="10"/>
  <c r="E744" i="10"/>
  <c r="H744" i="10"/>
  <c r="C745" i="10"/>
  <c r="C472" i="10"/>
  <c r="E471" i="10"/>
  <c r="H471" i="10"/>
  <c r="C621" i="10"/>
  <c r="E620" i="10"/>
  <c r="H620" i="10"/>
  <c r="E862" i="10"/>
  <c r="C863" i="10"/>
  <c r="H862" i="10"/>
  <c r="C259" i="10"/>
  <c r="E258" i="10"/>
  <c r="H258" i="10"/>
  <c r="H382" i="10"/>
  <c r="C383" i="10"/>
  <c r="E382" i="10"/>
  <c r="C925" i="10"/>
  <c r="E924" i="10"/>
  <c r="H924" i="10"/>
  <c r="C1016" i="10"/>
  <c r="H1015" i="10"/>
  <c r="E1015" i="10"/>
  <c r="H774" i="10"/>
  <c r="E774" i="10"/>
  <c r="C775" i="10"/>
  <c r="E438" i="10"/>
  <c r="H438" i="10"/>
  <c r="C439" i="10"/>
  <c r="E531" i="10"/>
  <c r="H531" i="10"/>
  <c r="C532" i="10"/>
  <c r="H289" i="10"/>
  <c r="C290" i="10"/>
  <c r="E289" i="10"/>
  <c r="E1051" i="10"/>
  <c r="C1052" i="10"/>
  <c r="H1051" i="10"/>
  <c r="H166" i="10"/>
  <c r="E166" i="10"/>
  <c r="C167" i="10"/>
  <c r="C897" i="10"/>
  <c r="H896" i="10"/>
  <c r="E896" i="10"/>
  <c r="E14" i="10"/>
  <c r="C15" i="10"/>
  <c r="H14" i="10"/>
  <c r="E409" i="10"/>
  <c r="C410" i="10"/>
  <c r="H409" i="10"/>
  <c r="E193" i="10"/>
  <c r="C194" i="10"/>
  <c r="H193" i="10"/>
  <c r="H1079" i="10"/>
  <c r="C1080" i="10"/>
  <c r="E1079" i="10"/>
  <c r="E804" i="10"/>
  <c r="C805" i="10"/>
  <c r="H804" i="10"/>
  <c r="H597" i="10"/>
  <c r="C598" i="10"/>
  <c r="E597" i="10"/>
  <c r="E132" i="10"/>
  <c r="H132" i="10"/>
  <c r="C133" i="10"/>
  <c r="E499" i="10"/>
  <c r="H499" i="10"/>
  <c r="C500" i="10"/>
  <c r="H653" i="10"/>
  <c r="E653" i="10"/>
  <c r="C654" i="10"/>
  <c r="H48" i="10"/>
  <c r="E48" i="10"/>
  <c r="C49" i="10"/>
  <c r="H835" i="10"/>
  <c r="C836" i="10"/>
  <c r="E835" i="10"/>
  <c r="E347" i="10"/>
  <c r="H347" i="10"/>
  <c r="C348" i="10"/>
  <c r="C959" i="10"/>
  <c r="H958" i="10"/>
  <c r="E958" i="10"/>
  <c r="C105" i="10"/>
  <c r="E104" i="10"/>
  <c r="H104" i="10"/>
  <c r="H711" i="10"/>
  <c r="C712" i="10"/>
  <c r="E711" i="10"/>
  <c r="E439" i="10" l="1"/>
  <c r="C440" i="10"/>
  <c r="H439" i="10"/>
  <c r="H683" i="10"/>
  <c r="C684" i="10"/>
  <c r="E683" i="10"/>
  <c r="C106" i="10"/>
  <c r="E105" i="10"/>
  <c r="H105" i="10"/>
  <c r="H836" i="10"/>
  <c r="C837" i="10"/>
  <c r="E836" i="10"/>
  <c r="H500" i="10"/>
  <c r="E500" i="10"/>
  <c r="C501" i="10"/>
  <c r="H194" i="10"/>
  <c r="C195" i="10"/>
  <c r="E194" i="10"/>
  <c r="C260" i="10"/>
  <c r="E259" i="10"/>
  <c r="H259" i="10"/>
  <c r="C988" i="10"/>
  <c r="E987" i="10"/>
  <c r="H987" i="10"/>
  <c r="E49" i="10"/>
  <c r="C50" i="10"/>
  <c r="H49" i="10"/>
  <c r="E805" i="10"/>
  <c r="C806" i="10"/>
  <c r="H805" i="10"/>
  <c r="E897" i="10"/>
  <c r="C898" i="10"/>
  <c r="H897" i="10"/>
  <c r="H290" i="10"/>
  <c r="C291" i="10"/>
  <c r="E290" i="10"/>
  <c r="E775" i="10"/>
  <c r="C776" i="10"/>
  <c r="H775" i="10"/>
  <c r="E925" i="10"/>
  <c r="H925" i="10"/>
  <c r="C926" i="10"/>
  <c r="E863" i="10"/>
  <c r="C864" i="10"/>
  <c r="H863" i="10"/>
  <c r="C746" i="10"/>
  <c r="E745" i="10"/>
  <c r="H745" i="10"/>
  <c r="H229" i="10"/>
  <c r="E229" i="10"/>
  <c r="C230" i="10"/>
  <c r="E571" i="10"/>
  <c r="C572" i="10"/>
  <c r="H571" i="10"/>
  <c r="E598" i="10"/>
  <c r="C599" i="10"/>
  <c r="H598" i="10"/>
  <c r="E1052" i="10"/>
  <c r="C1053" i="10"/>
  <c r="H1052" i="10"/>
  <c r="E167" i="10"/>
  <c r="H167" i="10"/>
  <c r="C168" i="10"/>
  <c r="H472" i="10"/>
  <c r="C473" i="10"/>
  <c r="E472" i="10"/>
  <c r="H348" i="10"/>
  <c r="E348" i="10"/>
  <c r="C349" i="10"/>
  <c r="C533" i="10"/>
  <c r="E532" i="10"/>
  <c r="H532" i="10"/>
  <c r="C384" i="10"/>
  <c r="H383" i="10"/>
  <c r="E383" i="10"/>
  <c r="E76" i="10"/>
  <c r="C77" i="10"/>
  <c r="H76" i="10"/>
  <c r="H1016" i="10"/>
  <c r="C1017" i="10"/>
  <c r="E1016" i="10"/>
  <c r="H959" i="10"/>
  <c r="E959" i="10"/>
  <c r="C960" i="10"/>
  <c r="C134" i="10"/>
  <c r="E133" i="10"/>
  <c r="H133" i="10"/>
  <c r="H654" i="10"/>
  <c r="E654" i="10"/>
  <c r="C655" i="10"/>
  <c r="E1080" i="10"/>
  <c r="C1081" i="10"/>
  <c r="H1080" i="10"/>
  <c r="C411" i="10"/>
  <c r="H410" i="10"/>
  <c r="E410" i="10"/>
  <c r="C713" i="10"/>
  <c r="E712" i="10"/>
  <c r="H712" i="10"/>
  <c r="E15" i="10"/>
  <c r="C16" i="10"/>
  <c r="H15" i="10"/>
  <c r="H621" i="10"/>
  <c r="C622" i="10"/>
  <c r="E621" i="10"/>
  <c r="C322" i="10"/>
  <c r="H321" i="10"/>
  <c r="E321" i="10"/>
  <c r="E168" i="10" l="1"/>
  <c r="C169" i="10"/>
  <c r="H168" i="10"/>
  <c r="E501" i="10"/>
  <c r="C502" i="10"/>
  <c r="H501" i="10"/>
  <c r="H106" i="10"/>
  <c r="C107" i="10"/>
  <c r="E106" i="10"/>
  <c r="C623" i="10"/>
  <c r="H622" i="10"/>
  <c r="E622" i="10"/>
  <c r="E411" i="10"/>
  <c r="C412" i="10"/>
  <c r="H411" i="10"/>
  <c r="E746" i="10"/>
  <c r="H746" i="10"/>
  <c r="C747" i="10"/>
  <c r="C135" i="10"/>
  <c r="E134" i="10"/>
  <c r="H134" i="10"/>
  <c r="C78" i="10"/>
  <c r="E77" i="10"/>
  <c r="H77" i="10"/>
  <c r="E349" i="10"/>
  <c r="C350" i="10"/>
  <c r="H349" i="10"/>
  <c r="E572" i="10"/>
  <c r="C573" i="10"/>
  <c r="H572" i="10"/>
  <c r="H806" i="10"/>
  <c r="E806" i="10"/>
  <c r="C807" i="10"/>
  <c r="H684" i="10"/>
  <c r="C685" i="10"/>
  <c r="E684" i="10"/>
  <c r="C899" i="10"/>
  <c r="H898" i="10"/>
  <c r="E898" i="10"/>
  <c r="H533" i="10"/>
  <c r="E533" i="10"/>
  <c r="C534" i="10"/>
  <c r="E776" i="10"/>
  <c r="H776" i="10"/>
  <c r="C777" i="10"/>
  <c r="H864" i="10"/>
  <c r="C865" i="10"/>
  <c r="E864" i="10"/>
  <c r="C1054" i="10"/>
  <c r="H1053" i="10"/>
  <c r="E1053" i="10"/>
  <c r="E230" i="10"/>
  <c r="H230" i="10"/>
  <c r="C231" i="10"/>
  <c r="E291" i="10"/>
  <c r="H291" i="10"/>
  <c r="C292" i="10"/>
  <c r="H260" i="10"/>
  <c r="C261" i="10"/>
  <c r="E260" i="10"/>
  <c r="E837" i="10"/>
  <c r="H837" i="10"/>
  <c r="C838" i="10"/>
  <c r="H1017" i="10"/>
  <c r="E1017" i="10"/>
  <c r="C1018" i="10"/>
  <c r="C600" i="10"/>
  <c r="E599" i="10"/>
  <c r="H599" i="10"/>
  <c r="E16" i="10"/>
  <c r="H16" i="10"/>
  <c r="C17" i="10"/>
  <c r="C1082" i="10"/>
  <c r="E1081" i="10"/>
  <c r="H1081" i="10"/>
  <c r="C961" i="10"/>
  <c r="E960" i="10"/>
  <c r="H960" i="10"/>
  <c r="C323" i="10"/>
  <c r="H322" i="10"/>
  <c r="E322" i="10"/>
  <c r="C656" i="10"/>
  <c r="E655" i="10"/>
  <c r="H655" i="10"/>
  <c r="H926" i="10"/>
  <c r="C927" i="10"/>
  <c r="E926" i="10"/>
  <c r="E50" i="10"/>
  <c r="C51" i="10"/>
  <c r="H50" i="10"/>
  <c r="E440" i="10"/>
  <c r="H440" i="10"/>
  <c r="C441" i="10"/>
  <c r="C989" i="10"/>
  <c r="H988" i="10"/>
  <c r="E988" i="10"/>
  <c r="H713" i="10"/>
  <c r="C714" i="10"/>
  <c r="E713" i="10"/>
  <c r="E384" i="10"/>
  <c r="C385" i="10"/>
  <c r="H384" i="10"/>
  <c r="C474" i="10"/>
  <c r="H473" i="10"/>
  <c r="E473" i="10"/>
  <c r="C196" i="10"/>
  <c r="E195" i="10"/>
  <c r="H195" i="10"/>
  <c r="C928" i="10" l="1"/>
  <c r="E927" i="10"/>
  <c r="H927" i="10"/>
  <c r="E777" i="10"/>
  <c r="H777" i="10"/>
  <c r="C778" i="10"/>
  <c r="E899" i="10"/>
  <c r="H899" i="10"/>
  <c r="C900" i="10"/>
  <c r="C574" i="10"/>
  <c r="H573" i="10"/>
  <c r="E573" i="10"/>
  <c r="H502" i="10"/>
  <c r="E502" i="10"/>
  <c r="C503" i="10"/>
  <c r="E231" i="10"/>
  <c r="C232" i="10"/>
  <c r="H231" i="10"/>
  <c r="E412" i="10"/>
  <c r="C413" i="10"/>
  <c r="H412" i="10"/>
  <c r="E107" i="10"/>
  <c r="C108" i="10"/>
  <c r="H107" i="10"/>
  <c r="H474" i="10"/>
  <c r="C475" i="10"/>
  <c r="E474" i="10"/>
  <c r="H323" i="10"/>
  <c r="C324" i="10"/>
  <c r="E323" i="10"/>
  <c r="E838" i="10"/>
  <c r="C839" i="10"/>
  <c r="H838" i="10"/>
  <c r="H78" i="10"/>
  <c r="E78" i="10"/>
  <c r="C79" i="10"/>
  <c r="H441" i="10"/>
  <c r="C442" i="10"/>
  <c r="E441" i="10"/>
  <c r="H600" i="10"/>
  <c r="C601" i="10"/>
  <c r="E600" i="10"/>
  <c r="H261" i="10"/>
  <c r="C262" i="10"/>
  <c r="E261" i="10"/>
  <c r="E685" i="10"/>
  <c r="H685" i="10"/>
  <c r="C686" i="10"/>
  <c r="H135" i="10"/>
  <c r="C136" i="10"/>
  <c r="E135" i="10"/>
  <c r="C18" i="10"/>
  <c r="E17" i="10"/>
  <c r="H17" i="10"/>
  <c r="C386" i="10"/>
  <c r="H385" i="10"/>
  <c r="E385" i="10"/>
  <c r="C197" i="10"/>
  <c r="E196" i="10"/>
  <c r="H196" i="10"/>
  <c r="E714" i="10"/>
  <c r="C715" i="10"/>
  <c r="H714" i="10"/>
  <c r="E656" i="10"/>
  <c r="H656" i="10"/>
  <c r="C657" i="10"/>
  <c r="C1019" i="10"/>
  <c r="H1018" i="10"/>
  <c r="E1018" i="10"/>
  <c r="H534" i="10"/>
  <c r="E534" i="10"/>
  <c r="C535" i="10"/>
  <c r="H350" i="10"/>
  <c r="E350" i="10"/>
  <c r="C351" i="10"/>
  <c r="C748" i="10"/>
  <c r="H747" i="10"/>
  <c r="E747" i="10"/>
  <c r="H623" i="10"/>
  <c r="E623" i="10"/>
  <c r="C624" i="10"/>
  <c r="E169" i="10"/>
  <c r="C170" i="10"/>
  <c r="H169" i="10"/>
  <c r="C866" i="10"/>
  <c r="E865" i="10"/>
  <c r="H865" i="10"/>
  <c r="H989" i="10"/>
  <c r="E989" i="10"/>
  <c r="C990" i="10"/>
  <c r="C962" i="10"/>
  <c r="E961" i="10"/>
  <c r="H961" i="10"/>
  <c r="C52" i="10"/>
  <c r="E51" i="10"/>
  <c r="H51" i="10"/>
  <c r="C1083" i="10"/>
  <c r="H1082" i="10"/>
  <c r="E1082" i="10"/>
  <c r="E292" i="10"/>
  <c r="C293" i="10"/>
  <c r="H292" i="10"/>
  <c r="C1055" i="10"/>
  <c r="H1054" i="10"/>
  <c r="E1054" i="10"/>
  <c r="E807" i="10"/>
  <c r="C808" i="10"/>
  <c r="H807" i="10"/>
  <c r="E293" i="10" l="1"/>
  <c r="C294" i="10"/>
  <c r="H293" i="10"/>
  <c r="C867" i="10"/>
  <c r="H866" i="10"/>
  <c r="E866" i="10"/>
  <c r="C325" i="10"/>
  <c r="E324" i="10"/>
  <c r="H324" i="10"/>
  <c r="H442" i="10"/>
  <c r="C443" i="10"/>
  <c r="E442" i="10"/>
  <c r="C779" i="10"/>
  <c r="H778" i="10"/>
  <c r="E778" i="10"/>
  <c r="C749" i="10"/>
  <c r="E748" i="10"/>
  <c r="H748" i="10"/>
  <c r="H18" i="10"/>
  <c r="C19" i="10"/>
  <c r="E18" i="10"/>
  <c r="C263" i="10"/>
  <c r="H262" i="10"/>
  <c r="E262" i="10"/>
  <c r="E79" i="10"/>
  <c r="C80" i="10"/>
  <c r="H79" i="10"/>
  <c r="C414" i="10"/>
  <c r="H413" i="10"/>
  <c r="E413" i="10"/>
  <c r="E839" i="10"/>
  <c r="C840" i="10"/>
  <c r="H839" i="10"/>
  <c r="H108" i="10"/>
  <c r="C109" i="10"/>
  <c r="E108" i="10"/>
  <c r="H52" i="10"/>
  <c r="E52" i="10"/>
  <c r="C53" i="10"/>
  <c r="H351" i="10"/>
  <c r="E351" i="10"/>
  <c r="C352" i="10"/>
  <c r="C536" i="10"/>
  <c r="H535" i="10"/>
  <c r="E535" i="10"/>
  <c r="E1055" i="10"/>
  <c r="C1056" i="10"/>
  <c r="H1055" i="10"/>
  <c r="E808" i="10"/>
  <c r="C809" i="10"/>
  <c r="H808" i="10"/>
  <c r="H962" i="10"/>
  <c r="E962" i="10"/>
  <c r="C963" i="10"/>
  <c r="E170" i="10"/>
  <c r="C171" i="10"/>
  <c r="H170" i="10"/>
  <c r="H1019" i="10"/>
  <c r="C1020" i="10"/>
  <c r="E1019" i="10"/>
  <c r="H990" i="10"/>
  <c r="C991" i="10"/>
  <c r="E990" i="10"/>
  <c r="C658" i="10"/>
  <c r="E657" i="10"/>
  <c r="H657" i="10"/>
  <c r="C198" i="10"/>
  <c r="E197" i="10"/>
  <c r="H197" i="10"/>
  <c r="C137" i="10"/>
  <c r="H136" i="10"/>
  <c r="E136" i="10"/>
  <c r="C476" i="10"/>
  <c r="E475" i="10"/>
  <c r="H475" i="10"/>
  <c r="E574" i="10"/>
  <c r="C575" i="10"/>
  <c r="H574" i="10"/>
  <c r="C687" i="10"/>
  <c r="E686" i="10"/>
  <c r="H686" i="10"/>
  <c r="H386" i="10"/>
  <c r="C387" i="10"/>
  <c r="E386" i="10"/>
  <c r="H503" i="10"/>
  <c r="C504" i="10"/>
  <c r="E503" i="10"/>
  <c r="H715" i="10"/>
  <c r="C716" i="10"/>
  <c r="E715" i="10"/>
  <c r="H1083" i="10"/>
  <c r="C1084" i="10"/>
  <c r="E1083" i="10"/>
  <c r="E624" i="10"/>
  <c r="H624" i="10"/>
  <c r="C625" i="10"/>
  <c r="C602" i="10"/>
  <c r="E601" i="10"/>
  <c r="H601" i="10"/>
  <c r="E232" i="10"/>
  <c r="C233" i="10"/>
  <c r="H232" i="10"/>
  <c r="C901" i="10"/>
  <c r="E900" i="10"/>
  <c r="H900" i="10"/>
  <c r="H928" i="10"/>
  <c r="E928" i="10"/>
  <c r="C929" i="10"/>
  <c r="E658" i="10" l="1"/>
  <c r="C659" i="10"/>
  <c r="H658" i="10"/>
  <c r="H901" i="10"/>
  <c r="E901" i="10"/>
  <c r="C902" i="10"/>
  <c r="H325" i="10"/>
  <c r="E325" i="10"/>
  <c r="C326" i="10"/>
  <c r="C780" i="10"/>
  <c r="E779" i="10"/>
  <c r="H779" i="10"/>
  <c r="C841" i="10"/>
  <c r="H840" i="10"/>
  <c r="E840" i="10"/>
  <c r="H749" i="10"/>
  <c r="E749" i="10"/>
  <c r="C750" i="10"/>
  <c r="C138" i="10"/>
  <c r="H137" i="10"/>
  <c r="E137" i="10"/>
  <c r="C992" i="10"/>
  <c r="H991" i="10"/>
  <c r="E991" i="10"/>
  <c r="H963" i="10"/>
  <c r="E963" i="10"/>
  <c r="C964" i="10"/>
  <c r="C264" i="10"/>
  <c r="H263" i="10"/>
  <c r="E263" i="10"/>
  <c r="H414" i="10"/>
  <c r="E414" i="10"/>
  <c r="C415" i="10"/>
  <c r="H19" i="10"/>
  <c r="C20" i="10"/>
  <c r="E19" i="10"/>
  <c r="H867" i="10"/>
  <c r="E867" i="10"/>
  <c r="C868" i="10"/>
  <c r="H687" i="10"/>
  <c r="C688" i="10"/>
  <c r="E687" i="10"/>
  <c r="C54" i="10"/>
  <c r="E53" i="10"/>
  <c r="H53" i="10"/>
  <c r="C234" i="10"/>
  <c r="E233" i="10"/>
  <c r="H233" i="10"/>
  <c r="C576" i="10"/>
  <c r="H575" i="10"/>
  <c r="E575" i="10"/>
  <c r="C388" i="10"/>
  <c r="H387" i="10"/>
  <c r="E387" i="10"/>
  <c r="E198" i="10"/>
  <c r="C199" i="10"/>
  <c r="H198" i="10"/>
  <c r="E1020" i="10"/>
  <c r="H1020" i="10"/>
  <c r="C1021" i="10"/>
  <c r="H536" i="10"/>
  <c r="C537" i="10"/>
  <c r="E536" i="10"/>
  <c r="C110" i="10"/>
  <c r="H109" i="10"/>
  <c r="E109" i="10"/>
  <c r="C444" i="10"/>
  <c r="E443" i="10"/>
  <c r="H443" i="10"/>
  <c r="C930" i="10"/>
  <c r="H929" i="10"/>
  <c r="E929" i="10"/>
  <c r="C1085" i="10"/>
  <c r="E1084" i="10"/>
  <c r="H1084" i="10"/>
  <c r="C810" i="10"/>
  <c r="H809" i="10"/>
  <c r="E809" i="10"/>
  <c r="H352" i="10"/>
  <c r="C353" i="10"/>
  <c r="E352" i="10"/>
  <c r="E80" i="10"/>
  <c r="H80" i="10"/>
  <c r="C81" i="10"/>
  <c r="C295" i="10"/>
  <c r="H294" i="10"/>
  <c r="E294" i="10"/>
  <c r="E625" i="10"/>
  <c r="H625" i="10"/>
  <c r="C626" i="10"/>
  <c r="E171" i="10"/>
  <c r="C172" i="10"/>
  <c r="H171" i="10"/>
  <c r="E1056" i="10"/>
  <c r="H1056" i="10"/>
  <c r="C1057" i="10"/>
  <c r="H504" i="10"/>
  <c r="E504" i="10"/>
  <c r="C505" i="10"/>
  <c r="E602" i="10"/>
  <c r="C603" i="10"/>
  <c r="H602" i="10"/>
  <c r="H716" i="10"/>
  <c r="C717" i="10"/>
  <c r="E716" i="10"/>
  <c r="H476" i="10"/>
  <c r="C477" i="10"/>
  <c r="E476" i="10"/>
  <c r="H868" i="10" l="1"/>
  <c r="C869" i="10"/>
  <c r="E868" i="10"/>
  <c r="H603" i="10"/>
  <c r="C604" i="10"/>
  <c r="E603" i="10"/>
  <c r="E295" i="10"/>
  <c r="C296" i="10"/>
  <c r="H295" i="10"/>
  <c r="C842" i="10"/>
  <c r="H841" i="10"/>
  <c r="E841" i="10"/>
  <c r="H353" i="10"/>
  <c r="E353" i="10"/>
  <c r="C354" i="10"/>
  <c r="H110" i="10"/>
  <c r="E110" i="10"/>
  <c r="C111" i="10"/>
  <c r="H992" i="10"/>
  <c r="E992" i="10"/>
  <c r="C993" i="10"/>
  <c r="H172" i="10"/>
  <c r="E172" i="10"/>
  <c r="C173" i="10"/>
  <c r="E81" i="10"/>
  <c r="C82" i="10"/>
  <c r="H81" i="10"/>
  <c r="C811" i="10"/>
  <c r="H810" i="10"/>
  <c r="E810" i="10"/>
  <c r="H1021" i="10"/>
  <c r="E1021" i="10"/>
  <c r="C1022" i="10"/>
  <c r="H388" i="10"/>
  <c r="C389" i="10"/>
  <c r="E388" i="10"/>
  <c r="C265" i="10"/>
  <c r="E264" i="10"/>
  <c r="H264" i="10"/>
  <c r="H930" i="10"/>
  <c r="C931" i="10"/>
  <c r="E930" i="10"/>
  <c r="H537" i="10"/>
  <c r="E537" i="10"/>
  <c r="C538" i="10"/>
  <c r="E234" i="10"/>
  <c r="H234" i="10"/>
  <c r="C235" i="10"/>
  <c r="H902" i="10"/>
  <c r="C903" i="10"/>
  <c r="E902" i="10"/>
  <c r="C478" i="10"/>
  <c r="E477" i="10"/>
  <c r="H477" i="10"/>
  <c r="H505" i="10"/>
  <c r="E505" i="10"/>
  <c r="C506" i="10"/>
  <c r="C445" i="10"/>
  <c r="E444" i="10"/>
  <c r="H444" i="10"/>
  <c r="H54" i="10"/>
  <c r="E54" i="10"/>
  <c r="C55" i="10"/>
  <c r="E20" i="10"/>
  <c r="C21" i="10"/>
  <c r="H20" i="10"/>
  <c r="C965" i="10"/>
  <c r="H964" i="10"/>
  <c r="E964" i="10"/>
  <c r="C139" i="10"/>
  <c r="E138" i="10"/>
  <c r="H138" i="10"/>
  <c r="H1057" i="10"/>
  <c r="C1058" i="10"/>
  <c r="E1057" i="10"/>
  <c r="E199" i="10"/>
  <c r="H199" i="10"/>
  <c r="C200" i="10"/>
  <c r="E626" i="10"/>
  <c r="C627" i="10"/>
  <c r="H626" i="10"/>
  <c r="H750" i="10"/>
  <c r="C751" i="10"/>
  <c r="E750" i="10"/>
  <c r="C781" i="10"/>
  <c r="E780" i="10"/>
  <c r="H780" i="10"/>
  <c r="H659" i="10"/>
  <c r="E659" i="10"/>
  <c r="C660" i="10"/>
  <c r="C718" i="10"/>
  <c r="E717" i="10"/>
  <c r="H717" i="10"/>
  <c r="C1086" i="10"/>
  <c r="H1085" i="10"/>
  <c r="E1085" i="10"/>
  <c r="C577" i="10"/>
  <c r="H576" i="10"/>
  <c r="E576" i="10"/>
  <c r="E688" i="10"/>
  <c r="C689" i="10"/>
  <c r="H688" i="10"/>
  <c r="C416" i="10"/>
  <c r="H415" i="10"/>
  <c r="E415" i="10"/>
  <c r="C327" i="10"/>
  <c r="E326" i="10"/>
  <c r="H326" i="10"/>
  <c r="C236" i="10" l="1"/>
  <c r="H235" i="10"/>
  <c r="E235" i="10"/>
  <c r="C174" i="10"/>
  <c r="E173" i="10"/>
  <c r="H173" i="10"/>
  <c r="H296" i="10"/>
  <c r="E296" i="10"/>
  <c r="C297" i="10"/>
  <c r="H416" i="10"/>
  <c r="C417" i="10"/>
  <c r="E416" i="10"/>
  <c r="H55" i="10"/>
  <c r="E55" i="10"/>
  <c r="C56" i="10"/>
  <c r="E354" i="10"/>
  <c r="H354" i="10"/>
  <c r="C355" i="10"/>
  <c r="H781" i="10"/>
  <c r="E781" i="10"/>
  <c r="C782" i="10"/>
  <c r="E538" i="10"/>
  <c r="C539" i="10"/>
  <c r="H538" i="10"/>
  <c r="C266" i="10"/>
  <c r="E265" i="10"/>
  <c r="H265" i="10"/>
  <c r="H993" i="10"/>
  <c r="E993" i="10"/>
  <c r="C994" i="10"/>
  <c r="H604" i="10"/>
  <c r="E604" i="10"/>
  <c r="C605" i="10"/>
  <c r="H627" i="10"/>
  <c r="C628" i="10"/>
  <c r="E627" i="10"/>
  <c r="C479" i="10"/>
  <c r="H478" i="10"/>
  <c r="E478" i="10"/>
  <c r="E811" i="10"/>
  <c r="C812" i="10"/>
  <c r="H811" i="10"/>
  <c r="C1087" i="10"/>
  <c r="H1086" i="10"/>
  <c r="E1086" i="10"/>
  <c r="E139" i="10"/>
  <c r="H139" i="10"/>
  <c r="C140" i="10"/>
  <c r="H389" i="10"/>
  <c r="C390" i="10"/>
  <c r="E389" i="10"/>
  <c r="H689" i="10"/>
  <c r="E689" i="10"/>
  <c r="C690" i="10"/>
  <c r="C719" i="10"/>
  <c r="E718" i="10"/>
  <c r="H718" i="10"/>
  <c r="C752" i="10"/>
  <c r="E751" i="10"/>
  <c r="H751" i="10"/>
  <c r="E965" i="10"/>
  <c r="C966" i="10"/>
  <c r="H965" i="10"/>
  <c r="E327" i="10"/>
  <c r="H327" i="10"/>
  <c r="C328" i="10"/>
  <c r="C661" i="10"/>
  <c r="E660" i="10"/>
  <c r="H660" i="10"/>
  <c r="C1059" i="10"/>
  <c r="H1058" i="10"/>
  <c r="E1058" i="10"/>
  <c r="E445" i="10"/>
  <c r="C446" i="10"/>
  <c r="H445" i="10"/>
  <c r="C904" i="10"/>
  <c r="H903" i="10"/>
  <c r="E903" i="10"/>
  <c r="E82" i="10"/>
  <c r="C83" i="10"/>
  <c r="H82" i="10"/>
  <c r="H111" i="10"/>
  <c r="E111" i="10"/>
  <c r="C112" i="10"/>
  <c r="E842" i="10"/>
  <c r="C843" i="10"/>
  <c r="H842" i="10"/>
  <c r="E869" i="10"/>
  <c r="C870" i="10"/>
  <c r="H869" i="10"/>
  <c r="H200" i="10"/>
  <c r="C201" i="10"/>
  <c r="E200" i="10"/>
  <c r="H577" i="10"/>
  <c r="E577" i="10"/>
  <c r="H21" i="10"/>
  <c r="C22" i="10"/>
  <c r="E21" i="10"/>
  <c r="E506" i="10"/>
  <c r="C507" i="10"/>
  <c r="H506" i="10"/>
  <c r="C932" i="10"/>
  <c r="H931" i="10"/>
  <c r="E931" i="10"/>
  <c r="C1023" i="10"/>
  <c r="H1022" i="10"/>
  <c r="E1022" i="10"/>
  <c r="H719" i="10" l="1"/>
  <c r="C720" i="10"/>
  <c r="E719" i="10"/>
  <c r="C540" i="10"/>
  <c r="H539" i="10"/>
  <c r="E539" i="10"/>
  <c r="E56" i="10"/>
  <c r="C57" i="10"/>
  <c r="H56" i="10"/>
  <c r="E932" i="10"/>
  <c r="C933" i="10"/>
  <c r="H932" i="10"/>
  <c r="E994" i="10"/>
  <c r="C995" i="10"/>
  <c r="H994" i="10"/>
  <c r="E479" i="10"/>
  <c r="C480" i="10"/>
  <c r="H479" i="10"/>
  <c r="E782" i="10"/>
  <c r="H782" i="10"/>
  <c r="C783" i="10"/>
  <c r="E83" i="10"/>
  <c r="C84" i="10"/>
  <c r="H83" i="10"/>
  <c r="E507" i="10"/>
  <c r="H507" i="10"/>
  <c r="C508" i="10"/>
  <c r="H201" i="10"/>
  <c r="E201" i="10"/>
  <c r="C202" i="10"/>
  <c r="H112" i="10"/>
  <c r="C113" i="10"/>
  <c r="E112" i="10"/>
  <c r="E904" i="10"/>
  <c r="H904" i="10"/>
  <c r="C905" i="10"/>
  <c r="E174" i="10"/>
  <c r="C175" i="10"/>
  <c r="H174" i="10"/>
  <c r="C691" i="10"/>
  <c r="E690" i="10"/>
  <c r="H690" i="10"/>
  <c r="E661" i="10"/>
  <c r="H661" i="10"/>
  <c r="C662" i="10"/>
  <c r="E1087" i="10"/>
  <c r="C1088" i="10"/>
  <c r="H1087" i="10"/>
  <c r="C629" i="10"/>
  <c r="E628" i="10"/>
  <c r="H628" i="10"/>
  <c r="E417" i="10"/>
  <c r="C418" i="10"/>
  <c r="H417" i="10"/>
  <c r="C141" i="10"/>
  <c r="E140" i="10"/>
  <c r="H140" i="10"/>
  <c r="H1059" i="10"/>
  <c r="E1059" i="10"/>
  <c r="C1060" i="10"/>
  <c r="H446" i="10"/>
  <c r="C447" i="10"/>
  <c r="E446" i="10"/>
  <c r="E328" i="10"/>
  <c r="C329" i="10"/>
  <c r="H328" i="10"/>
  <c r="H752" i="10"/>
  <c r="C753" i="10"/>
  <c r="E752" i="10"/>
  <c r="H390" i="10"/>
  <c r="C391" i="10"/>
  <c r="E390" i="10"/>
  <c r="C356" i="10"/>
  <c r="E355" i="10"/>
  <c r="H355" i="10"/>
  <c r="E843" i="10"/>
  <c r="C844" i="10"/>
  <c r="H843" i="10"/>
  <c r="H966" i="10"/>
  <c r="C967" i="10"/>
  <c r="E966" i="10"/>
  <c r="E1023" i="10"/>
  <c r="H1023" i="10"/>
  <c r="C1024" i="10"/>
  <c r="E22" i="10"/>
  <c r="H22" i="10"/>
  <c r="C23" i="10"/>
  <c r="H870" i="10"/>
  <c r="C871" i="10"/>
  <c r="E870" i="10"/>
  <c r="H812" i="10"/>
  <c r="E812" i="10"/>
  <c r="C813" i="10"/>
  <c r="E605" i="10"/>
  <c r="H605" i="10"/>
  <c r="C606" i="10"/>
  <c r="H266" i="10"/>
  <c r="E266" i="10"/>
  <c r="C267" i="10"/>
  <c r="C298" i="10"/>
  <c r="E297" i="10"/>
  <c r="H297" i="10"/>
  <c r="C237" i="10"/>
  <c r="H236" i="10"/>
  <c r="E236" i="10"/>
  <c r="C692" i="10" l="1"/>
  <c r="H691" i="10"/>
  <c r="E691" i="10"/>
  <c r="C176" i="10"/>
  <c r="E175" i="10"/>
  <c r="H175" i="10"/>
  <c r="H418" i="10"/>
  <c r="E418" i="10"/>
  <c r="C419" i="10"/>
  <c r="H662" i="10"/>
  <c r="C663" i="10"/>
  <c r="E662" i="10"/>
  <c r="C784" i="10"/>
  <c r="H783" i="10"/>
  <c r="E783" i="10"/>
  <c r="E606" i="10"/>
  <c r="H606" i="10"/>
  <c r="C607" i="10"/>
  <c r="E237" i="10"/>
  <c r="C238" i="10"/>
  <c r="H237" i="10"/>
  <c r="H391" i="10"/>
  <c r="E391" i="10"/>
  <c r="C392" i="10"/>
  <c r="E202" i="10"/>
  <c r="H202" i="10"/>
  <c r="C203" i="10"/>
  <c r="H298" i="10"/>
  <c r="E298" i="10"/>
  <c r="C299" i="10"/>
  <c r="C1025" i="10"/>
  <c r="E1024" i="10"/>
  <c r="H1024" i="10"/>
  <c r="E753" i="10"/>
  <c r="H753" i="10"/>
  <c r="C754" i="10"/>
  <c r="H1060" i="10"/>
  <c r="C1061" i="10"/>
  <c r="E1060" i="10"/>
  <c r="C906" i="10"/>
  <c r="H905" i="10"/>
  <c r="E905" i="10"/>
  <c r="C541" i="10"/>
  <c r="H540" i="10"/>
  <c r="E540" i="10"/>
  <c r="E1088" i="10"/>
  <c r="H1088" i="10"/>
  <c r="C1089" i="10"/>
  <c r="C85" i="10"/>
  <c r="E84" i="10"/>
  <c r="H84" i="10"/>
  <c r="C268" i="10"/>
  <c r="H267" i="10"/>
  <c r="E267" i="10"/>
  <c r="C509" i="10"/>
  <c r="H508" i="10"/>
  <c r="E508" i="10"/>
  <c r="E933" i="10"/>
  <c r="H933" i="10"/>
  <c r="C934" i="10"/>
  <c r="H57" i="10"/>
  <c r="E57" i="10"/>
  <c r="C58" i="10"/>
  <c r="E23" i="10"/>
  <c r="C24" i="10"/>
  <c r="H23" i="10"/>
  <c r="H141" i="10"/>
  <c r="E141" i="10"/>
  <c r="C142" i="10"/>
  <c r="C448" i="10"/>
  <c r="H447" i="10"/>
  <c r="E447" i="10"/>
  <c r="E995" i="10"/>
  <c r="H995" i="10"/>
  <c r="C996" i="10"/>
  <c r="C814" i="10"/>
  <c r="H813" i="10"/>
  <c r="E813" i="10"/>
  <c r="C845" i="10"/>
  <c r="H844" i="10"/>
  <c r="E844" i="10"/>
  <c r="E720" i="10"/>
  <c r="C721" i="10"/>
  <c r="H720" i="10"/>
  <c r="E967" i="10"/>
  <c r="C968" i="10"/>
  <c r="H967" i="10"/>
  <c r="C114" i="10"/>
  <c r="H113" i="10"/>
  <c r="E113" i="10"/>
  <c r="H871" i="10"/>
  <c r="E871" i="10"/>
  <c r="C872" i="10"/>
  <c r="E356" i="10"/>
  <c r="H356" i="10"/>
  <c r="C357" i="10"/>
  <c r="C330" i="10"/>
  <c r="H329" i="10"/>
  <c r="E329" i="10"/>
  <c r="H629" i="10"/>
  <c r="C630" i="10"/>
  <c r="E629" i="10"/>
  <c r="E480" i="10"/>
  <c r="C481" i="10"/>
  <c r="H480" i="10"/>
  <c r="C358" i="10" l="1"/>
  <c r="H357" i="10"/>
  <c r="E357" i="10"/>
  <c r="C1090" i="10"/>
  <c r="E1089" i="10"/>
  <c r="H1089" i="10"/>
  <c r="H845" i="10"/>
  <c r="C846" i="10"/>
  <c r="E845" i="10"/>
  <c r="C59" i="10"/>
  <c r="H58" i="10"/>
  <c r="E58" i="10"/>
  <c r="C510" i="10"/>
  <c r="H509" i="10"/>
  <c r="E509" i="10"/>
  <c r="E1025" i="10"/>
  <c r="C1026" i="10"/>
  <c r="H1025" i="10"/>
  <c r="H481" i="10"/>
  <c r="E481" i="10"/>
  <c r="C482" i="10"/>
  <c r="C1062" i="10"/>
  <c r="H1061" i="10"/>
  <c r="E1061" i="10"/>
  <c r="C300" i="10"/>
  <c r="E299" i="10"/>
  <c r="H299" i="10"/>
  <c r="C873" i="10"/>
  <c r="H872" i="10"/>
  <c r="E872" i="10"/>
  <c r="E784" i="10"/>
  <c r="H784" i="10"/>
  <c r="C785" i="10"/>
  <c r="H906" i="10"/>
  <c r="E906" i="10"/>
  <c r="C907" i="10"/>
  <c r="E392" i="10"/>
  <c r="C393" i="10"/>
  <c r="H392" i="10"/>
  <c r="C935" i="10"/>
  <c r="E934" i="10"/>
  <c r="H934" i="10"/>
  <c r="E268" i="10"/>
  <c r="C269" i="10"/>
  <c r="H268" i="10"/>
  <c r="C755" i="10"/>
  <c r="H754" i="10"/>
  <c r="E754" i="10"/>
  <c r="C239" i="10"/>
  <c r="H238" i="10"/>
  <c r="E238" i="10"/>
  <c r="E176" i="10"/>
  <c r="C177" i="10"/>
  <c r="H176" i="10"/>
  <c r="E968" i="10"/>
  <c r="C969" i="10"/>
  <c r="H968" i="10"/>
  <c r="H448" i="10"/>
  <c r="C449" i="10"/>
  <c r="E448" i="10"/>
  <c r="C143" i="10"/>
  <c r="H142" i="10"/>
  <c r="E142" i="10"/>
  <c r="H996" i="10"/>
  <c r="E996" i="10"/>
  <c r="C997" i="10"/>
  <c r="E541" i="10"/>
  <c r="H541" i="10"/>
  <c r="C542" i="10"/>
  <c r="E203" i="10"/>
  <c r="C204" i="10"/>
  <c r="H203" i="10"/>
  <c r="C664" i="10"/>
  <c r="E663" i="10"/>
  <c r="H663" i="10"/>
  <c r="H114" i="10"/>
  <c r="E114" i="10"/>
  <c r="C115" i="10"/>
  <c r="E630" i="10"/>
  <c r="C631" i="10"/>
  <c r="H630" i="10"/>
  <c r="C722" i="10"/>
  <c r="H721" i="10"/>
  <c r="E721" i="10"/>
  <c r="H607" i="10"/>
  <c r="C608" i="10"/>
  <c r="E607" i="10"/>
  <c r="H814" i="10"/>
  <c r="C815" i="10"/>
  <c r="E814" i="10"/>
  <c r="C331" i="10"/>
  <c r="H330" i="10"/>
  <c r="E330" i="10"/>
  <c r="H24" i="10"/>
  <c r="E24" i="10"/>
  <c r="C25" i="10"/>
  <c r="H85" i="10"/>
  <c r="C86" i="10"/>
  <c r="E85" i="10"/>
  <c r="H419" i="10"/>
  <c r="E419" i="10"/>
  <c r="C420" i="10"/>
  <c r="E692" i="10"/>
  <c r="H692" i="10"/>
  <c r="C693" i="10"/>
  <c r="C205" i="10" l="1"/>
  <c r="H204" i="10"/>
  <c r="E204" i="10"/>
  <c r="H631" i="10"/>
  <c r="C632" i="10"/>
  <c r="E631" i="10"/>
  <c r="E542" i="10"/>
  <c r="C543" i="10"/>
  <c r="H542" i="10"/>
  <c r="C144" i="10"/>
  <c r="E143" i="10"/>
  <c r="H143" i="10"/>
  <c r="C178" i="10"/>
  <c r="E177" i="10"/>
  <c r="H177" i="10"/>
  <c r="H482" i="10"/>
  <c r="C483" i="10"/>
  <c r="E482" i="10"/>
  <c r="C511" i="10"/>
  <c r="H510" i="10"/>
  <c r="E510" i="10"/>
  <c r="H115" i="10"/>
  <c r="C116" i="10"/>
  <c r="E115" i="10"/>
  <c r="H269" i="10"/>
  <c r="C270" i="10"/>
  <c r="E269" i="10"/>
  <c r="C908" i="10"/>
  <c r="H907" i="10"/>
  <c r="E907" i="10"/>
  <c r="E873" i="10"/>
  <c r="C874" i="10"/>
  <c r="H873" i="10"/>
  <c r="C1091" i="10"/>
  <c r="E1090" i="10"/>
  <c r="H1090" i="10"/>
  <c r="H608" i="10"/>
  <c r="E608" i="10"/>
  <c r="C394" i="10"/>
  <c r="E393" i="10"/>
  <c r="H393" i="10"/>
  <c r="H25" i="10"/>
  <c r="C26" i="10"/>
  <c r="E25" i="10"/>
  <c r="C970" i="10"/>
  <c r="E969" i="10"/>
  <c r="H969" i="10"/>
  <c r="E935" i="10"/>
  <c r="H935" i="10"/>
  <c r="C936" i="10"/>
  <c r="E846" i="10"/>
  <c r="C847" i="10"/>
  <c r="H846" i="10"/>
  <c r="C756" i="10"/>
  <c r="H755" i="10"/>
  <c r="E755" i="10"/>
  <c r="H331" i="10"/>
  <c r="E331" i="10"/>
  <c r="C332" i="10"/>
  <c r="E449" i="10"/>
  <c r="H449" i="10"/>
  <c r="C450" i="10"/>
  <c r="H86" i="10"/>
  <c r="C87" i="10"/>
  <c r="E86" i="10"/>
  <c r="E722" i="10"/>
  <c r="C723" i="10"/>
  <c r="H722" i="10"/>
  <c r="E997" i="10"/>
  <c r="C998" i="10"/>
  <c r="H997" i="10"/>
  <c r="E59" i="10"/>
  <c r="H59" i="10"/>
  <c r="H420" i="10"/>
  <c r="E420" i="10"/>
  <c r="C421" i="10"/>
  <c r="E1062" i="10"/>
  <c r="C1063" i="10"/>
  <c r="H1062" i="10"/>
  <c r="E693" i="10"/>
  <c r="H693" i="10"/>
  <c r="C694" i="10"/>
  <c r="E815" i="10"/>
  <c r="H815" i="10"/>
  <c r="C816" i="10"/>
  <c r="C665" i="10"/>
  <c r="E664" i="10"/>
  <c r="H664" i="10"/>
  <c r="C240" i="10"/>
  <c r="H239" i="10"/>
  <c r="E239" i="10"/>
  <c r="E785" i="10"/>
  <c r="C786" i="10"/>
  <c r="H785" i="10"/>
  <c r="C301" i="10"/>
  <c r="E300" i="10"/>
  <c r="H300" i="10"/>
  <c r="C1027" i="10"/>
  <c r="H1026" i="10"/>
  <c r="E1026" i="10"/>
  <c r="E358" i="10"/>
  <c r="C359" i="10"/>
  <c r="H358" i="10"/>
  <c r="E301" i="10" l="1"/>
  <c r="C302" i="10"/>
  <c r="H301" i="10"/>
  <c r="C395" i="10"/>
  <c r="E394" i="10"/>
  <c r="H394" i="10"/>
  <c r="E116" i="10"/>
  <c r="C117" i="10"/>
  <c r="H116" i="10"/>
  <c r="H450" i="10"/>
  <c r="C451" i="10"/>
  <c r="E450" i="10"/>
  <c r="E816" i="10"/>
  <c r="C817" i="10"/>
  <c r="H816" i="10"/>
  <c r="C971" i="10"/>
  <c r="H970" i="10"/>
  <c r="E970" i="10"/>
  <c r="E178" i="10"/>
  <c r="C179" i="10"/>
  <c r="H178" i="10"/>
  <c r="E632" i="10"/>
  <c r="C633" i="10"/>
  <c r="H632" i="10"/>
  <c r="C666" i="10"/>
  <c r="E665" i="10"/>
  <c r="H665" i="10"/>
  <c r="E756" i="10"/>
  <c r="H756" i="10"/>
  <c r="C757" i="10"/>
  <c r="H421" i="10"/>
  <c r="E421" i="10"/>
  <c r="C422" i="10"/>
  <c r="C848" i="10"/>
  <c r="E847" i="10"/>
  <c r="H847" i="10"/>
  <c r="H908" i="10"/>
  <c r="C909" i="10"/>
  <c r="E908" i="10"/>
  <c r="E1063" i="10"/>
  <c r="H1063" i="10"/>
  <c r="C1064" i="10"/>
  <c r="C333" i="10"/>
  <c r="E332" i="10"/>
  <c r="H332" i="10"/>
  <c r="H511" i="10"/>
  <c r="C512" i="10"/>
  <c r="E511" i="10"/>
  <c r="H874" i="10"/>
  <c r="E874" i="10"/>
  <c r="C875" i="10"/>
  <c r="E359" i="10"/>
  <c r="H359" i="10"/>
  <c r="C360" i="10"/>
  <c r="C724" i="10"/>
  <c r="H723" i="10"/>
  <c r="E723" i="10"/>
  <c r="H26" i="10"/>
  <c r="C27" i="10"/>
  <c r="E26" i="10"/>
  <c r="E1027" i="10"/>
  <c r="H1027" i="10"/>
  <c r="C1028" i="10"/>
  <c r="H694" i="10"/>
  <c r="C695" i="10"/>
  <c r="E694" i="10"/>
  <c r="H936" i="10"/>
  <c r="E936" i="10"/>
  <c r="C937" i="10"/>
  <c r="E1091" i="10"/>
  <c r="C1092" i="10"/>
  <c r="H1091" i="10"/>
  <c r="C271" i="10"/>
  <c r="H270" i="10"/>
  <c r="E270" i="10"/>
  <c r="H144" i="10"/>
  <c r="C145" i="10"/>
  <c r="E144" i="10"/>
  <c r="C88" i="10"/>
  <c r="E87" i="10"/>
  <c r="H87" i="10"/>
  <c r="E543" i="10"/>
  <c r="C544" i="10"/>
  <c r="H543" i="10"/>
  <c r="E998" i="10"/>
  <c r="C999" i="10"/>
  <c r="H998" i="10"/>
  <c r="H786" i="10"/>
  <c r="E786" i="10"/>
  <c r="C787" i="10"/>
  <c r="H240" i="10"/>
  <c r="E240" i="10"/>
  <c r="C241" i="10"/>
  <c r="H483" i="10"/>
  <c r="C484" i="10"/>
  <c r="E483" i="10"/>
  <c r="C206" i="10"/>
  <c r="E205" i="10"/>
  <c r="H205" i="10"/>
  <c r="C972" i="10" l="1"/>
  <c r="E971" i="10"/>
  <c r="H971" i="10"/>
  <c r="E117" i="10"/>
  <c r="H117" i="10"/>
  <c r="C118" i="10"/>
  <c r="H484" i="10"/>
  <c r="C485" i="10"/>
  <c r="E484" i="10"/>
  <c r="C89" i="10"/>
  <c r="E88" i="10"/>
  <c r="H88" i="10"/>
  <c r="H1092" i="10"/>
  <c r="E1092" i="10"/>
  <c r="C1093" i="10"/>
  <c r="E1028" i="10"/>
  <c r="C1029" i="10"/>
  <c r="H1028" i="10"/>
  <c r="H724" i="10"/>
  <c r="C725" i="10"/>
  <c r="E724" i="10"/>
  <c r="E512" i="10"/>
  <c r="H512" i="10"/>
  <c r="C513" i="10"/>
  <c r="E633" i="10"/>
  <c r="H633" i="10"/>
  <c r="C634" i="10"/>
  <c r="C1000" i="10"/>
  <c r="E999" i="10"/>
  <c r="H999" i="10"/>
  <c r="C146" i="10"/>
  <c r="E145" i="10"/>
  <c r="H145" i="10"/>
  <c r="E241" i="10"/>
  <c r="C242" i="10"/>
  <c r="H241" i="10"/>
  <c r="H937" i="10"/>
  <c r="C938" i="10"/>
  <c r="E937" i="10"/>
  <c r="E179" i="10"/>
  <c r="C180" i="10"/>
  <c r="H179" i="10"/>
  <c r="H395" i="10"/>
  <c r="C396" i="10"/>
  <c r="E395" i="10"/>
  <c r="E360" i="10"/>
  <c r="C361" i="10"/>
  <c r="H360" i="10"/>
  <c r="H817" i="10"/>
  <c r="E817" i="10"/>
  <c r="C818" i="10"/>
  <c r="E27" i="10"/>
  <c r="C28" i="10"/>
  <c r="H27" i="10"/>
  <c r="H875" i="10"/>
  <c r="E875" i="10"/>
  <c r="C876" i="10"/>
  <c r="H333" i="10"/>
  <c r="E333" i="10"/>
  <c r="C334" i="10"/>
  <c r="H451" i="10"/>
  <c r="E451" i="10"/>
  <c r="C452" i="10"/>
  <c r="E1064" i="10"/>
  <c r="H1064" i="10"/>
  <c r="C303" i="10"/>
  <c r="E302" i="10"/>
  <c r="H302" i="10"/>
  <c r="H909" i="10"/>
  <c r="E909" i="10"/>
  <c r="C910" i="10"/>
  <c r="C758" i="10"/>
  <c r="E757" i="10"/>
  <c r="H757" i="10"/>
  <c r="C545" i="10"/>
  <c r="H544" i="10"/>
  <c r="E544" i="10"/>
  <c r="H787" i="10"/>
  <c r="C788" i="10"/>
  <c r="E787" i="10"/>
  <c r="H848" i="10"/>
  <c r="E848" i="10"/>
  <c r="C849" i="10"/>
  <c r="E206" i="10"/>
  <c r="H206" i="10"/>
  <c r="C207" i="10"/>
  <c r="C272" i="10"/>
  <c r="E271" i="10"/>
  <c r="H271" i="10"/>
  <c r="H695" i="10"/>
  <c r="C696" i="10"/>
  <c r="E695" i="10"/>
  <c r="H422" i="10"/>
  <c r="E422" i="10"/>
  <c r="C423" i="10"/>
  <c r="C667" i="10"/>
  <c r="H666" i="10"/>
  <c r="E666" i="10"/>
  <c r="C514" i="10" l="1"/>
  <c r="H513" i="10"/>
  <c r="E513" i="10"/>
  <c r="E423" i="10"/>
  <c r="H423" i="10"/>
  <c r="C424" i="10"/>
  <c r="E1093" i="10"/>
  <c r="H1093" i="10"/>
  <c r="C1094" i="10"/>
  <c r="H938" i="10"/>
  <c r="C939" i="10"/>
  <c r="E938" i="10"/>
  <c r="C668" i="10"/>
  <c r="H667" i="10"/>
  <c r="E667" i="10"/>
  <c r="H758" i="10"/>
  <c r="C759" i="10"/>
  <c r="E758" i="10"/>
  <c r="E272" i="10"/>
  <c r="H272" i="10"/>
  <c r="C273" i="10"/>
  <c r="E361" i="10"/>
  <c r="C362" i="10"/>
  <c r="H361" i="10"/>
  <c r="E207" i="10"/>
  <c r="C208" i="10"/>
  <c r="H207" i="10"/>
  <c r="E334" i="10"/>
  <c r="H334" i="10"/>
  <c r="H396" i="10"/>
  <c r="E396" i="10"/>
  <c r="E1000" i="10"/>
  <c r="H1000" i="10"/>
  <c r="C1001" i="10"/>
  <c r="H725" i="10"/>
  <c r="C726" i="10"/>
  <c r="E725" i="10"/>
  <c r="E452" i="10"/>
  <c r="C453" i="10"/>
  <c r="H452" i="10"/>
  <c r="E118" i="10"/>
  <c r="C119" i="10"/>
  <c r="H118" i="10"/>
  <c r="H818" i="10"/>
  <c r="E818" i="10"/>
  <c r="C819" i="10"/>
  <c r="H242" i="10"/>
  <c r="C243" i="10"/>
  <c r="E242" i="10"/>
  <c r="E634" i="10"/>
  <c r="H634" i="10"/>
  <c r="C635" i="10"/>
  <c r="E485" i="10"/>
  <c r="H485" i="10"/>
  <c r="C789" i="10"/>
  <c r="E788" i="10"/>
  <c r="H788" i="10"/>
  <c r="H910" i="10"/>
  <c r="E910" i="10"/>
  <c r="C911" i="10"/>
  <c r="C147" i="10"/>
  <c r="H146" i="10"/>
  <c r="E146" i="10"/>
  <c r="H545" i="10"/>
  <c r="E545" i="10"/>
  <c r="C546" i="10"/>
  <c r="E303" i="10"/>
  <c r="C304" i="10"/>
  <c r="H303" i="10"/>
  <c r="E89" i="10"/>
  <c r="H89" i="10"/>
  <c r="C90" i="10"/>
  <c r="H28" i="10"/>
  <c r="E28" i="10"/>
  <c r="C29" i="10"/>
  <c r="C697" i="10"/>
  <c r="E696" i="10"/>
  <c r="H696" i="10"/>
  <c r="C850" i="10"/>
  <c r="H849" i="10"/>
  <c r="E849" i="10"/>
  <c r="C877" i="10"/>
  <c r="H876" i="10"/>
  <c r="E876" i="10"/>
  <c r="C181" i="10"/>
  <c r="E180" i="10"/>
  <c r="H180" i="10"/>
  <c r="H1029" i="10"/>
  <c r="C1030" i="10"/>
  <c r="E1029" i="10"/>
  <c r="H972" i="10"/>
  <c r="C973" i="10"/>
  <c r="E972" i="10"/>
  <c r="H850" i="10" l="1"/>
  <c r="E850" i="10"/>
  <c r="E789" i="10"/>
  <c r="H789" i="10"/>
  <c r="C454" i="10"/>
  <c r="H453" i="10"/>
  <c r="E453" i="10"/>
  <c r="E362" i="10"/>
  <c r="H362" i="10"/>
  <c r="C363" i="10"/>
  <c r="E90" i="10"/>
  <c r="H90" i="10"/>
  <c r="E273" i="10"/>
  <c r="H273" i="10"/>
  <c r="H668" i="10"/>
  <c r="E668" i="10"/>
  <c r="C669" i="10"/>
  <c r="C698" i="10"/>
  <c r="E697" i="10"/>
  <c r="H697" i="10"/>
  <c r="E304" i="10"/>
  <c r="H304" i="10"/>
  <c r="H911" i="10"/>
  <c r="E911" i="10"/>
  <c r="H635" i="10"/>
  <c r="C636" i="10"/>
  <c r="E635" i="10"/>
  <c r="E726" i="10"/>
  <c r="H726" i="10"/>
  <c r="C727" i="10"/>
  <c r="E819" i="10"/>
  <c r="H819" i="10"/>
  <c r="C820" i="10"/>
  <c r="H424" i="10"/>
  <c r="E424" i="10"/>
  <c r="C30" i="10"/>
  <c r="E29" i="10"/>
  <c r="H29" i="10"/>
  <c r="E939" i="10"/>
  <c r="C940" i="10"/>
  <c r="H939" i="10"/>
  <c r="E243" i="10"/>
  <c r="H243" i="10"/>
  <c r="C148" i="10"/>
  <c r="E147" i="10"/>
  <c r="H147" i="10"/>
  <c r="H973" i="10"/>
  <c r="E973" i="10"/>
  <c r="E877" i="10"/>
  <c r="C878" i="10"/>
  <c r="H877" i="10"/>
  <c r="H546" i="10"/>
  <c r="E546" i="10"/>
  <c r="E119" i="10"/>
  <c r="C120" i="10"/>
  <c r="H119" i="10"/>
  <c r="C1002" i="10"/>
  <c r="H1001" i="10"/>
  <c r="E1001" i="10"/>
  <c r="C209" i="10"/>
  <c r="H208" i="10"/>
  <c r="E208" i="10"/>
  <c r="E181" i="10"/>
  <c r="H181" i="10"/>
  <c r="E1030" i="10"/>
  <c r="C1031" i="10"/>
  <c r="H1030" i="10"/>
  <c r="H759" i="10"/>
  <c r="C760" i="10"/>
  <c r="E759" i="10"/>
  <c r="C1095" i="10"/>
  <c r="H1094" i="10"/>
  <c r="E1094" i="10"/>
  <c r="C515" i="10"/>
  <c r="H514" i="10"/>
  <c r="E514" i="10"/>
  <c r="E1095" i="10" l="1"/>
  <c r="H1095" i="10"/>
  <c r="E760" i="10"/>
  <c r="H760" i="10"/>
  <c r="C761" i="10"/>
  <c r="H454" i="10"/>
  <c r="E454" i="10"/>
  <c r="C455" i="10"/>
  <c r="C210" i="10"/>
  <c r="H209" i="10"/>
  <c r="E209" i="10"/>
  <c r="E148" i="10"/>
  <c r="H148" i="10"/>
  <c r="C149" i="10"/>
  <c r="C31" i="10"/>
  <c r="H30" i="10"/>
  <c r="E30" i="10"/>
  <c r="E120" i="10"/>
  <c r="H120" i="10"/>
  <c r="C1032" i="10"/>
  <c r="E1031" i="10"/>
  <c r="H1031" i="10"/>
  <c r="E878" i="10"/>
  <c r="C879" i="10"/>
  <c r="H878" i="10"/>
  <c r="E636" i="10"/>
  <c r="C637" i="10"/>
  <c r="H636" i="10"/>
  <c r="H698" i="10"/>
  <c r="C699" i="10"/>
  <c r="E698" i="10"/>
  <c r="C364" i="10"/>
  <c r="H363" i="10"/>
  <c r="E363" i="10"/>
  <c r="H940" i="10"/>
  <c r="C941" i="10"/>
  <c r="E940" i="10"/>
  <c r="H727" i="10"/>
  <c r="E727" i="10"/>
  <c r="C728" i="10"/>
  <c r="E515" i="10"/>
  <c r="C516" i="10"/>
  <c r="H515" i="10"/>
  <c r="C1003" i="10"/>
  <c r="H1002" i="10"/>
  <c r="E1002" i="10"/>
  <c r="H820" i="10"/>
  <c r="E820" i="10"/>
  <c r="H669" i="10"/>
  <c r="E669" i="10"/>
  <c r="E31" i="10" l="1"/>
  <c r="H31" i="10"/>
  <c r="C729" i="10"/>
  <c r="E728" i="10"/>
  <c r="H728" i="10"/>
  <c r="E761" i="10"/>
  <c r="H761" i="10"/>
  <c r="E364" i="10"/>
  <c r="H364" i="10"/>
  <c r="C365" i="10"/>
  <c r="C150" i="10"/>
  <c r="E149" i="10"/>
  <c r="H149" i="10"/>
  <c r="E1003" i="10"/>
  <c r="H1003" i="10"/>
  <c r="C942" i="10"/>
  <c r="H941" i="10"/>
  <c r="E941" i="10"/>
  <c r="H1032" i="10"/>
  <c r="E1032" i="10"/>
  <c r="C1033" i="10"/>
  <c r="E879" i="10"/>
  <c r="C880" i="10"/>
  <c r="H879" i="10"/>
  <c r="E455" i="10"/>
  <c r="H455" i="10"/>
  <c r="H699" i="10"/>
  <c r="E699" i="10"/>
  <c r="H637" i="10"/>
  <c r="C638" i="10"/>
  <c r="E637" i="10"/>
  <c r="H516" i="10"/>
  <c r="E516" i="10"/>
  <c r="C211" i="10"/>
  <c r="E210" i="10"/>
  <c r="H210" i="10"/>
  <c r="C881" i="10" l="1"/>
  <c r="H880" i="10"/>
  <c r="E880" i="10"/>
  <c r="E1033" i="10"/>
  <c r="C1034" i="10"/>
  <c r="H1033" i="10"/>
  <c r="H942" i="10"/>
  <c r="E942" i="10"/>
  <c r="C151" i="10"/>
  <c r="E150" i="10"/>
  <c r="H150" i="10"/>
  <c r="H729" i="10"/>
  <c r="C730" i="10"/>
  <c r="E729" i="10"/>
  <c r="E638" i="10"/>
  <c r="H638" i="10"/>
  <c r="E211" i="10"/>
  <c r="C212" i="10"/>
  <c r="H211" i="10"/>
  <c r="E365" i="10"/>
  <c r="H365" i="10"/>
  <c r="E730" i="10" l="1"/>
  <c r="H730" i="10"/>
  <c r="E1034" i="10"/>
  <c r="H1034" i="10"/>
  <c r="E212" i="10"/>
  <c r="H212" i="10"/>
  <c r="D90" i="39"/>
  <c r="D91" i="39" s="1"/>
  <c r="D55" i="33"/>
  <c r="D56" i="33" s="1"/>
  <c r="D55" i="32"/>
  <c r="D56" i="32" s="1"/>
  <c r="H151" i="10"/>
  <c r="E151" i="10"/>
  <c r="D90" i="4" s="1"/>
  <c r="D91" i="4" s="1"/>
  <c r="H881" i="10"/>
  <c r="E881" i="10"/>
  <c r="B91" i="4" l="1"/>
  <c r="C5" i="4" s="1"/>
  <c r="C11" i="4" s="1"/>
  <c r="C91" i="4"/>
  <c r="D5" i="4" s="1"/>
  <c r="B93" i="4" s="1"/>
  <c r="D93" i="4" s="1"/>
  <c r="D55" i="30"/>
  <c r="D56" i="30" s="1"/>
  <c r="D55" i="29"/>
  <c r="D56" i="29" s="1"/>
  <c r="B56" i="32"/>
  <c r="C5" i="32" s="1"/>
  <c r="C56" i="32"/>
  <c r="D5" i="32" s="1"/>
  <c r="B58" i="32" s="1"/>
  <c r="D58" i="32" s="1"/>
  <c r="B91" i="39"/>
  <c r="C5" i="39" s="1"/>
  <c r="C91" i="39"/>
  <c r="D5" i="39" s="1"/>
  <c r="C56" i="33"/>
  <c r="D5" i="33" s="1"/>
  <c r="B56" i="33"/>
  <c r="C5" i="33" s="1"/>
  <c r="B93" i="39" l="1"/>
  <c r="D93" i="39" s="1"/>
  <c r="C11" i="39"/>
  <c r="C11" i="33"/>
  <c r="C89" i="33"/>
  <c r="B58" i="33"/>
  <c r="D58" i="33" s="1"/>
  <c r="C90" i="33"/>
  <c r="C88" i="33"/>
  <c r="C11" i="32"/>
  <c r="C88" i="32"/>
  <c r="C90" i="32"/>
  <c r="C89" i="32"/>
  <c r="C56" i="29"/>
  <c r="D5" i="29" s="1"/>
  <c r="B56" i="29"/>
  <c r="C5" i="29" s="1"/>
  <c r="C56" i="30"/>
  <c r="D5" i="30" s="1"/>
  <c r="B56" i="30"/>
  <c r="C5" i="30" s="1"/>
  <c r="C14" i="4"/>
  <c r="C77" i="4"/>
  <c r="D11" i="4"/>
  <c r="C82" i="4"/>
  <c r="C42" i="32" l="1"/>
  <c r="C14" i="32"/>
  <c r="C47" i="32"/>
  <c r="D11" i="32"/>
  <c r="C88" i="30"/>
  <c r="C89" i="30"/>
  <c r="B58" i="30"/>
  <c r="D58" i="30" s="1"/>
  <c r="C11" i="30"/>
  <c r="C90" i="30"/>
  <c r="C14" i="33"/>
  <c r="D11" i="33"/>
  <c r="C47" i="33"/>
  <c r="C42" i="33"/>
  <c r="C11" i="29"/>
  <c r="C90" i="29"/>
  <c r="C89" i="29"/>
  <c r="C88" i="29"/>
  <c r="B58" i="29"/>
  <c r="D58" i="29" s="1"/>
  <c r="D77" i="4"/>
  <c r="D82" i="4"/>
  <c r="D14" i="4"/>
  <c r="E11" i="4"/>
  <c r="C14" i="39"/>
  <c r="C82" i="39"/>
  <c r="D11" i="39"/>
  <c r="C77" i="39"/>
  <c r="E82" i="4" l="1"/>
  <c r="E14" i="4"/>
  <c r="E77" i="4"/>
  <c r="F11" i="4"/>
  <c r="C47" i="30"/>
  <c r="D11" i="30"/>
  <c r="C14" i="30"/>
  <c r="C42" i="30"/>
  <c r="C42" i="29"/>
  <c r="C47" i="29"/>
  <c r="C14" i="29"/>
  <c r="D11" i="29"/>
  <c r="E11" i="32"/>
  <c r="D47" i="32"/>
  <c r="D14" i="32"/>
  <c r="D42" i="32"/>
  <c r="D42" i="33"/>
  <c r="E11" i="33"/>
  <c r="D14" i="33"/>
  <c r="D47" i="33"/>
  <c r="D14" i="39"/>
  <c r="E11" i="39"/>
  <c r="D77" i="39"/>
  <c r="D82" i="39"/>
  <c r="F11" i="32" l="1"/>
  <c r="E42" i="32"/>
  <c r="E14" i="32"/>
  <c r="E47" i="32"/>
  <c r="F11" i="39"/>
  <c r="E77" i="39"/>
  <c r="E82" i="39"/>
  <c r="E14" i="39"/>
  <c r="D42" i="29"/>
  <c r="D14" i="29"/>
  <c r="E11" i="29" s="1"/>
  <c r="D47" i="29"/>
  <c r="F77" i="4"/>
  <c r="F82" i="4"/>
  <c r="F14" i="4"/>
  <c r="G11" i="4" s="1"/>
  <c r="E14" i="33"/>
  <c r="E47" i="33"/>
  <c r="F11" i="33"/>
  <c r="E42" i="33"/>
  <c r="D42" i="30"/>
  <c r="D47" i="30"/>
  <c r="D14" i="30"/>
  <c r="E11" i="30" s="1"/>
  <c r="G77" i="4" l="1"/>
  <c r="G82" i="4"/>
  <c r="G14" i="4"/>
  <c r="H11" i="4" s="1"/>
  <c r="E14" i="30"/>
  <c r="F11" i="30" s="1"/>
  <c r="E47" i="30"/>
  <c r="E42" i="30"/>
  <c r="G11" i="39"/>
  <c r="F82" i="39"/>
  <c r="F14" i="39"/>
  <c r="F77" i="39"/>
  <c r="E14" i="29"/>
  <c r="F11" i="29"/>
  <c r="E47" i="29"/>
  <c r="E42" i="29"/>
  <c r="F47" i="33"/>
  <c r="F42" i="33"/>
  <c r="F14" i="33"/>
  <c r="G11" i="33" s="1"/>
  <c r="F47" i="32"/>
  <c r="F42" i="32"/>
  <c r="F14" i="32"/>
  <c r="G11" i="32" s="1"/>
  <c r="G14" i="39" l="1"/>
  <c r="H11" i="39"/>
  <c r="G77" i="39"/>
  <c r="G82" i="39"/>
  <c r="F42" i="30"/>
  <c r="F14" i="30"/>
  <c r="G11" i="30" s="1"/>
  <c r="F47" i="30"/>
  <c r="G14" i="32"/>
  <c r="H11" i="32" s="1"/>
  <c r="G47" i="32"/>
  <c r="G42" i="32"/>
  <c r="H82" i="4"/>
  <c r="H77" i="4"/>
  <c r="H14" i="4"/>
  <c r="I11" i="4" s="1"/>
  <c r="F14" i="29"/>
  <c r="G11" i="29" s="1"/>
  <c r="F47" i="29"/>
  <c r="F42" i="29"/>
  <c r="G14" i="33"/>
  <c r="H11" i="33" s="1"/>
  <c r="G47" i="33"/>
  <c r="G42" i="33"/>
  <c r="G47" i="30" l="1"/>
  <c r="G14" i="30"/>
  <c r="H11" i="30" s="1"/>
  <c r="G42" i="30"/>
  <c r="G14" i="29"/>
  <c r="H11" i="29" s="1"/>
  <c r="G47" i="29"/>
  <c r="G42" i="29"/>
  <c r="I82" i="4"/>
  <c r="I77" i="4"/>
  <c r="I14" i="4"/>
  <c r="J11" i="4" s="1"/>
  <c r="H42" i="33"/>
  <c r="H14" i="33"/>
  <c r="I11" i="33" s="1"/>
  <c r="H47" i="33"/>
  <c r="H82" i="39"/>
  <c r="H77" i="39"/>
  <c r="H14" i="39"/>
  <c r="I11" i="39"/>
  <c r="H47" i="32"/>
  <c r="H14" i="32"/>
  <c r="I11" i="32" s="1"/>
  <c r="H42" i="32"/>
  <c r="I14" i="32" l="1"/>
  <c r="J11" i="32" s="1"/>
  <c r="I42" i="32"/>
  <c r="I47" i="32"/>
  <c r="I47" i="33"/>
  <c r="I42" i="33"/>
  <c r="I14" i="33"/>
  <c r="J11" i="33" s="1"/>
  <c r="H14" i="29"/>
  <c r="I11" i="29" s="1"/>
  <c r="H47" i="29"/>
  <c r="H42" i="29"/>
  <c r="I14" i="39"/>
  <c r="I77" i="39"/>
  <c r="I82" i="39"/>
  <c r="J11" i="39"/>
  <c r="J82" i="4"/>
  <c r="J14" i="4"/>
  <c r="K11" i="4" s="1"/>
  <c r="J77" i="4"/>
  <c r="H47" i="30"/>
  <c r="H42" i="30"/>
  <c r="H14" i="30"/>
  <c r="I11" i="30" s="1"/>
  <c r="K11" i="39" l="1"/>
  <c r="J14" i="39"/>
  <c r="J82" i="39"/>
  <c r="J77" i="39"/>
  <c r="J42" i="33"/>
  <c r="J14" i="33"/>
  <c r="K11" i="33" s="1"/>
  <c r="J47" i="33"/>
  <c r="K82" i="4"/>
  <c r="K77" i="4"/>
  <c r="K14" i="4"/>
  <c r="L11" i="4" s="1"/>
  <c r="I14" i="30"/>
  <c r="J11" i="30" s="1"/>
  <c r="I42" i="30"/>
  <c r="I47" i="30"/>
  <c r="I47" i="29"/>
  <c r="I14" i="29"/>
  <c r="J11" i="29" s="1"/>
  <c r="I42" i="29"/>
  <c r="J42" i="32"/>
  <c r="J14" i="32"/>
  <c r="K11" i="32" s="1"/>
  <c r="J47" i="32"/>
  <c r="J14" i="30" l="1"/>
  <c r="K11" i="30" s="1"/>
  <c r="J47" i="30"/>
  <c r="J42" i="30"/>
  <c r="L11" i="32"/>
  <c r="K47" i="32"/>
  <c r="K14" i="32"/>
  <c r="K42" i="32"/>
  <c r="K42" i="33"/>
  <c r="K47" i="33"/>
  <c r="K14" i="33"/>
  <c r="L11" i="33" s="1"/>
  <c r="L77" i="4"/>
  <c r="L82" i="4"/>
  <c r="L14" i="4"/>
  <c r="M11" i="4" s="1"/>
  <c r="L11" i="39"/>
  <c r="K77" i="39"/>
  <c r="K82" i="39"/>
  <c r="K14" i="39"/>
  <c r="J14" i="29"/>
  <c r="K11" i="29" s="1"/>
  <c r="J47" i="29"/>
  <c r="J42" i="29"/>
  <c r="M82" i="4" l="1"/>
  <c r="M77" i="4"/>
  <c r="M14" i="4"/>
  <c r="N11" i="4" s="1"/>
  <c r="K47" i="29"/>
  <c r="K42" i="29"/>
  <c r="K14" i="29"/>
  <c r="L11" i="29" s="1"/>
  <c r="L14" i="32"/>
  <c r="M11" i="32" s="1"/>
  <c r="L47" i="32"/>
  <c r="L42" i="32"/>
  <c r="L14" i="33"/>
  <c r="M11" i="33" s="1"/>
  <c r="L42" i="33"/>
  <c r="L47" i="33"/>
  <c r="L77" i="39"/>
  <c r="L82" i="39"/>
  <c r="L14" i="39"/>
  <c r="M11" i="39" s="1"/>
  <c r="K14" i="30"/>
  <c r="L11" i="30" s="1"/>
  <c r="K47" i="30"/>
  <c r="K42" i="30"/>
  <c r="M14" i="32" l="1"/>
  <c r="N11" i="32" s="1"/>
  <c r="M47" i="32"/>
  <c r="M42" i="32"/>
  <c r="L14" i="29"/>
  <c r="M11" i="29" s="1"/>
  <c r="L47" i="29"/>
  <c r="L42" i="29"/>
  <c r="N14" i="4"/>
  <c r="C16" i="4" s="1"/>
  <c r="N77" i="4"/>
  <c r="N82" i="4"/>
  <c r="M42" i="33"/>
  <c r="M14" i="33"/>
  <c r="N11" i="33" s="1"/>
  <c r="M47" i="33"/>
  <c r="L47" i="30"/>
  <c r="L14" i="30"/>
  <c r="M11" i="30" s="1"/>
  <c r="L42" i="30"/>
  <c r="M77" i="39"/>
  <c r="M14" i="39"/>
  <c r="N11" i="39"/>
  <c r="M82" i="39"/>
  <c r="N42" i="33" l="1"/>
  <c r="N14" i="33"/>
  <c r="C16" i="33" s="1"/>
  <c r="N47" i="33"/>
  <c r="M47" i="29"/>
  <c r="M14" i="29"/>
  <c r="N11" i="29" s="1"/>
  <c r="M42" i="29"/>
  <c r="N82" i="39"/>
  <c r="N14" i="39"/>
  <c r="C16" i="39" s="1"/>
  <c r="N77" i="39"/>
  <c r="M42" i="30"/>
  <c r="M47" i="30"/>
  <c r="M14" i="30"/>
  <c r="N11" i="30" s="1"/>
  <c r="C78" i="4"/>
  <c r="C83" i="4"/>
  <c r="C18" i="4"/>
  <c r="D16" i="4" s="1"/>
  <c r="N47" i="32"/>
  <c r="N14" i="32"/>
  <c r="C16" i="32" s="1"/>
  <c r="N42" i="32"/>
  <c r="D83" i="4" l="1"/>
  <c r="D18" i="4"/>
  <c r="E16" i="4" s="1"/>
  <c r="D78" i="4"/>
  <c r="N42" i="30"/>
  <c r="N14" i="30"/>
  <c r="C16" i="30" s="1"/>
  <c r="N47" i="30"/>
  <c r="C18" i="32"/>
  <c r="D16" i="32" s="1"/>
  <c r="C43" i="32"/>
  <c r="C48" i="32"/>
  <c r="C43" i="33"/>
  <c r="C18" i="33"/>
  <c r="D16" i="33" s="1"/>
  <c r="C48" i="33"/>
  <c r="N14" i="29"/>
  <c r="C16" i="29" s="1"/>
  <c r="N47" i="29"/>
  <c r="N42" i="29"/>
  <c r="C83" i="39"/>
  <c r="C18" i="39"/>
  <c r="D16" i="39" s="1"/>
  <c r="C78" i="39"/>
  <c r="D18" i="32" l="1"/>
  <c r="E16" i="32" s="1"/>
  <c r="D43" i="32"/>
  <c r="D48" i="32"/>
  <c r="C43" i="30"/>
  <c r="C18" i="30"/>
  <c r="D16" i="30" s="1"/>
  <c r="C48" i="30"/>
  <c r="D48" i="33"/>
  <c r="D18" i="33"/>
  <c r="E16" i="33" s="1"/>
  <c r="D43" i="33"/>
  <c r="C43" i="29"/>
  <c r="C18" i="29"/>
  <c r="D16" i="29" s="1"/>
  <c r="C48" i="29"/>
  <c r="E18" i="4"/>
  <c r="F16" i="4" s="1"/>
  <c r="E78" i="4"/>
  <c r="E83" i="4"/>
  <c r="D83" i="39"/>
  <c r="D78" i="39"/>
  <c r="D18" i="39"/>
  <c r="E16" i="39" s="1"/>
  <c r="D48" i="30" l="1"/>
  <c r="D43" i="30"/>
  <c r="D18" i="30"/>
  <c r="E16" i="30" s="1"/>
  <c r="F78" i="4"/>
  <c r="F18" i="4"/>
  <c r="G16" i="4" s="1"/>
  <c r="F83" i="4"/>
  <c r="D43" i="29"/>
  <c r="D48" i="29"/>
  <c r="D18" i="29"/>
  <c r="E16" i="29" s="1"/>
  <c r="E83" i="39"/>
  <c r="E18" i="39"/>
  <c r="F16" i="39" s="1"/>
  <c r="E78" i="39"/>
  <c r="E48" i="33"/>
  <c r="E43" i="33"/>
  <c r="E18" i="33"/>
  <c r="F16" i="33" s="1"/>
  <c r="E48" i="32"/>
  <c r="E43" i="32"/>
  <c r="E18" i="32"/>
  <c r="F16" i="32" s="1"/>
  <c r="F43" i="33" l="1"/>
  <c r="F18" i="33"/>
  <c r="G16" i="33" s="1"/>
  <c r="F48" i="33"/>
  <c r="G83" i="4"/>
  <c r="G18" i="4"/>
  <c r="H16" i="4" s="1"/>
  <c r="G78" i="4"/>
  <c r="F18" i="39"/>
  <c r="G16" i="39" s="1"/>
  <c r="F83" i="39"/>
  <c r="F78" i="39"/>
  <c r="E43" i="30"/>
  <c r="E48" i="30"/>
  <c r="E18" i="30"/>
  <c r="F16" i="30" s="1"/>
  <c r="F48" i="32"/>
  <c r="F43" i="32"/>
  <c r="F18" i="32"/>
  <c r="G16" i="32" s="1"/>
  <c r="E48" i="29"/>
  <c r="E18" i="29"/>
  <c r="F16" i="29" s="1"/>
  <c r="E43" i="29"/>
  <c r="G83" i="39" l="1"/>
  <c r="G78" i="39"/>
  <c r="G18" i="39"/>
  <c r="H16" i="39" s="1"/>
  <c r="H83" i="4"/>
  <c r="H18" i="4"/>
  <c r="I16" i="4" s="1"/>
  <c r="H78" i="4"/>
  <c r="G43" i="32"/>
  <c r="G48" i="32"/>
  <c r="G18" i="32"/>
  <c r="H16" i="32" s="1"/>
  <c r="F43" i="29"/>
  <c r="F48" i="29"/>
  <c r="F18" i="29"/>
  <c r="G16" i="29" s="1"/>
  <c r="F18" i="30"/>
  <c r="G16" i="30" s="1"/>
  <c r="F43" i="30"/>
  <c r="F48" i="30"/>
  <c r="G48" i="33"/>
  <c r="G43" i="33"/>
  <c r="G18" i="33"/>
  <c r="H16" i="33" s="1"/>
  <c r="G18" i="30" l="1"/>
  <c r="H16" i="30" s="1"/>
  <c r="G48" i="30"/>
  <c r="G43" i="30"/>
  <c r="I78" i="4"/>
  <c r="I18" i="4"/>
  <c r="J16" i="4" s="1"/>
  <c r="I83" i="4"/>
  <c r="G43" i="29"/>
  <c r="G18" i="29"/>
  <c r="H16" i="29" s="1"/>
  <c r="G48" i="29"/>
  <c r="H78" i="39"/>
  <c r="H83" i="39"/>
  <c r="H18" i="39"/>
  <c r="I16" i="39" s="1"/>
  <c r="H43" i="33"/>
  <c r="H18" i="33"/>
  <c r="I16" i="33" s="1"/>
  <c r="H48" i="33"/>
  <c r="H43" i="32"/>
  <c r="H18" i="32"/>
  <c r="I16" i="32" s="1"/>
  <c r="H48" i="32"/>
  <c r="H18" i="29" l="1"/>
  <c r="I16" i="29" s="1"/>
  <c r="H43" i="29"/>
  <c r="H48" i="29"/>
  <c r="I78" i="39"/>
  <c r="I18" i="39"/>
  <c r="J16" i="39" s="1"/>
  <c r="I83" i="39"/>
  <c r="I18" i="33"/>
  <c r="J16" i="33" s="1"/>
  <c r="I43" i="33"/>
  <c r="I48" i="33"/>
  <c r="H18" i="30"/>
  <c r="I16" i="30" s="1"/>
  <c r="H48" i="30"/>
  <c r="H43" i="30"/>
  <c r="J83" i="4"/>
  <c r="J78" i="4"/>
  <c r="J18" i="4"/>
  <c r="K16" i="4" s="1"/>
  <c r="I48" i="32"/>
  <c r="I43" i="32"/>
  <c r="I18" i="32"/>
  <c r="J16" i="32" s="1"/>
  <c r="J18" i="33" l="1"/>
  <c r="K16" i="33" s="1"/>
  <c r="J48" i="33"/>
  <c r="J43" i="33"/>
  <c r="J43" i="32"/>
  <c r="J18" i="32"/>
  <c r="K16" i="32" s="1"/>
  <c r="J48" i="32"/>
  <c r="K78" i="4"/>
  <c r="K83" i="4"/>
  <c r="K18" i="4"/>
  <c r="L16" i="4" s="1"/>
  <c r="I48" i="29"/>
  <c r="I43" i="29"/>
  <c r="I18" i="29"/>
  <c r="J16" i="29" s="1"/>
  <c r="I43" i="30"/>
  <c r="I48" i="30"/>
  <c r="I18" i="30"/>
  <c r="J16" i="30" s="1"/>
  <c r="J78" i="39"/>
  <c r="J83" i="39"/>
  <c r="J18" i="39"/>
  <c r="K16" i="39" s="1"/>
  <c r="L18" i="4" l="1"/>
  <c r="M16" i="4" s="1"/>
  <c r="L83" i="4"/>
  <c r="L78" i="4"/>
  <c r="K18" i="39"/>
  <c r="L16" i="39" s="1"/>
  <c r="K78" i="39"/>
  <c r="K83" i="39"/>
  <c r="K18" i="33"/>
  <c r="L16" i="33" s="1"/>
  <c r="K48" i="33"/>
  <c r="K43" i="33"/>
  <c r="J48" i="29"/>
  <c r="J43" i="29"/>
  <c r="J18" i="29"/>
  <c r="K16" i="29" s="1"/>
  <c r="K18" i="32"/>
  <c r="L16" i="32" s="1"/>
  <c r="K48" i="32"/>
  <c r="K43" i="32"/>
  <c r="J18" i="30"/>
  <c r="K16" i="30" s="1"/>
  <c r="J48" i="30"/>
  <c r="J43" i="30"/>
  <c r="L18" i="39" l="1"/>
  <c r="M16" i="39" s="1"/>
  <c r="L78" i="39"/>
  <c r="L83" i="39"/>
  <c r="L18" i="33"/>
  <c r="M16" i="33" s="1"/>
  <c r="L43" i="33"/>
  <c r="L48" i="33"/>
  <c r="L18" i="32"/>
  <c r="M16" i="32" s="1"/>
  <c r="L43" i="32"/>
  <c r="L48" i="32"/>
  <c r="K48" i="30"/>
  <c r="K18" i="30"/>
  <c r="L16" i="30" s="1"/>
  <c r="K43" i="30"/>
  <c r="K48" i="29"/>
  <c r="K43" i="29"/>
  <c r="K18" i="29"/>
  <c r="L16" i="29" s="1"/>
  <c r="M78" i="4"/>
  <c r="M83" i="4"/>
  <c r="M18" i="4"/>
  <c r="N16" i="4" s="1"/>
  <c r="M48" i="32" l="1"/>
  <c r="M18" i="32"/>
  <c r="N16" i="32" s="1"/>
  <c r="M43" i="32"/>
  <c r="N78" i="4"/>
  <c r="N18" i="4"/>
  <c r="C20" i="4" s="1"/>
  <c r="N83" i="4"/>
  <c r="L43" i="30"/>
  <c r="L48" i="30"/>
  <c r="L18" i="30"/>
  <c r="M16" i="30" s="1"/>
  <c r="M83" i="39"/>
  <c r="M78" i="39"/>
  <c r="M18" i="39"/>
  <c r="N16" i="39" s="1"/>
  <c r="L18" i="29"/>
  <c r="M16" i="29" s="1"/>
  <c r="L48" i="29"/>
  <c r="L43" i="29"/>
  <c r="M48" i="33"/>
  <c r="M18" i="33"/>
  <c r="N16" i="33" s="1"/>
  <c r="M43" i="33"/>
  <c r="N18" i="32" l="1"/>
  <c r="C20" i="32" s="1"/>
  <c r="N48" i="32"/>
  <c r="N43" i="32"/>
  <c r="M43" i="29"/>
  <c r="M48" i="29"/>
  <c r="M18" i="29"/>
  <c r="N16" i="29" s="1"/>
  <c r="N18" i="39"/>
  <c r="C20" i="39" s="1"/>
  <c r="N78" i="39"/>
  <c r="N83" i="39"/>
  <c r="C84" i="4"/>
  <c r="C22" i="4"/>
  <c r="D20" i="4" s="1"/>
  <c r="C79" i="4"/>
  <c r="M48" i="30"/>
  <c r="M18" i="30"/>
  <c r="N16" i="30" s="1"/>
  <c r="M43" i="30"/>
  <c r="N43" i="33"/>
  <c r="N48" i="33"/>
  <c r="N18" i="33"/>
  <c r="C20" i="33" s="1"/>
  <c r="N18" i="29" l="1"/>
  <c r="C20" i="29" s="1"/>
  <c r="N48" i="29"/>
  <c r="N43" i="29"/>
  <c r="C44" i="33"/>
  <c r="C49" i="33"/>
  <c r="C22" i="33"/>
  <c r="D20" i="33" s="1"/>
  <c r="D79" i="4"/>
  <c r="D22" i="4"/>
  <c r="E20" i="4" s="1"/>
  <c r="D84" i="4"/>
  <c r="C84" i="39"/>
  <c r="C22" i="39"/>
  <c r="D20" i="39" s="1"/>
  <c r="C79" i="39"/>
  <c r="C22" i="32"/>
  <c r="D20" i="32" s="1"/>
  <c r="C44" i="32"/>
  <c r="C49" i="32"/>
  <c r="N43" i="30"/>
  <c r="N48" i="30"/>
  <c r="N18" i="30"/>
  <c r="C20" i="30" s="1"/>
  <c r="E79" i="4" l="1"/>
  <c r="E84" i="4"/>
  <c r="E22" i="4"/>
  <c r="F20" i="4" s="1"/>
  <c r="C49" i="30"/>
  <c r="C44" i="30"/>
  <c r="C22" i="30"/>
  <c r="D20" i="30" s="1"/>
  <c r="C44" i="29"/>
  <c r="C22" i="29"/>
  <c r="D20" i="29" s="1"/>
  <c r="C49" i="29"/>
  <c r="D79" i="39"/>
  <c r="D22" i="39"/>
  <c r="E20" i="39" s="1"/>
  <c r="D84" i="39"/>
  <c r="D44" i="33"/>
  <c r="D49" i="33"/>
  <c r="D22" i="33"/>
  <c r="E20" i="33" s="1"/>
  <c r="D44" i="32"/>
  <c r="D22" i="32"/>
  <c r="E20" i="32" s="1"/>
  <c r="D49" i="32"/>
  <c r="F22" i="4" l="1"/>
  <c r="G20" i="4" s="1"/>
  <c r="F79" i="4"/>
  <c r="F80" i="4" s="1"/>
  <c r="F84" i="4"/>
  <c r="F85" i="4" s="1"/>
  <c r="D49" i="29"/>
  <c r="D22" i="29"/>
  <c r="E20" i="29" s="1"/>
  <c r="D44" i="29"/>
  <c r="E22" i="33"/>
  <c r="F20" i="33" s="1"/>
  <c r="E44" i="33"/>
  <c r="E49" i="33"/>
  <c r="E22" i="32"/>
  <c r="F20" i="32" s="1"/>
  <c r="E49" i="32"/>
  <c r="E44" i="32"/>
  <c r="D44" i="30"/>
  <c r="D22" i="30"/>
  <c r="E20" i="30" s="1"/>
  <c r="D49" i="30"/>
  <c r="E84" i="39"/>
  <c r="E79" i="39"/>
  <c r="E22" i="39"/>
  <c r="F20" i="39" s="1"/>
  <c r="G22" i="4" l="1"/>
  <c r="H20" i="4" s="1"/>
  <c r="G79" i="4"/>
  <c r="G80" i="4" s="1"/>
  <c r="G84" i="4"/>
  <c r="G85" i="4" s="1"/>
  <c r="E44" i="30"/>
  <c r="E22" i="30"/>
  <c r="F20" i="30" s="1"/>
  <c r="E49" i="30"/>
  <c r="F79" i="39"/>
  <c r="F80" i="39" s="1"/>
  <c r="F22" i="39"/>
  <c r="G20" i="39" s="1"/>
  <c r="F84" i="39"/>
  <c r="F85" i="39" s="1"/>
  <c r="F49" i="32"/>
  <c r="F50" i="32" s="1"/>
  <c r="F22" i="32"/>
  <c r="G20" i="32" s="1"/>
  <c r="F44" i="32"/>
  <c r="F45" i="32" s="1"/>
  <c r="E44" i="29"/>
  <c r="E22" i="29"/>
  <c r="F20" i="29" s="1"/>
  <c r="E49" i="29"/>
  <c r="F49" i="33"/>
  <c r="F50" i="33" s="1"/>
  <c r="F22" i="33"/>
  <c r="G20" i="33" s="1"/>
  <c r="F44" i="33"/>
  <c r="F45" i="33" s="1"/>
  <c r="G44" i="32" l="1"/>
  <c r="G45" i="32" s="1"/>
  <c r="G22" i="32"/>
  <c r="H20" i="32" s="1"/>
  <c r="G49" i="32"/>
  <c r="G50" i="32" s="1"/>
  <c r="F44" i="30"/>
  <c r="F45" i="30" s="1"/>
  <c r="F22" i="30"/>
  <c r="G20" i="30" s="1"/>
  <c r="F49" i="30"/>
  <c r="F50" i="30" s="1"/>
  <c r="G22" i="39"/>
  <c r="H20" i="39" s="1"/>
  <c r="G84" i="39"/>
  <c r="G85" i="39" s="1"/>
  <c r="G79" i="39"/>
  <c r="G80" i="39" s="1"/>
  <c r="H22" i="4"/>
  <c r="I20" i="4" s="1"/>
  <c r="H79" i="4"/>
  <c r="H80" i="4" s="1"/>
  <c r="H84" i="4"/>
  <c r="H85" i="4" s="1"/>
  <c r="G49" i="33"/>
  <c r="G50" i="33" s="1"/>
  <c r="G44" i="33"/>
  <c r="G45" i="33" s="1"/>
  <c r="G22" i="33"/>
  <c r="H20" i="33" s="1"/>
  <c r="F49" i="29"/>
  <c r="F50" i="29" s="1"/>
  <c r="F44" i="29"/>
  <c r="F45" i="29" s="1"/>
  <c r="F22" i="29"/>
  <c r="G20" i="29" s="1"/>
  <c r="H79" i="39" l="1"/>
  <c r="H80" i="39" s="1"/>
  <c r="H22" i="39"/>
  <c r="I20" i="39" s="1"/>
  <c r="H84" i="39"/>
  <c r="H85" i="39" s="1"/>
  <c r="G49" i="30"/>
  <c r="G50" i="30" s="1"/>
  <c r="G44" i="30"/>
  <c r="G45" i="30" s="1"/>
  <c r="G22" i="30"/>
  <c r="H20" i="30" s="1"/>
  <c r="G44" i="29"/>
  <c r="G45" i="29" s="1"/>
  <c r="G22" i="29"/>
  <c r="H20" i="29" s="1"/>
  <c r="G49" i="29"/>
  <c r="G50" i="29" s="1"/>
  <c r="I22" i="4"/>
  <c r="J20" i="4" s="1"/>
  <c r="I79" i="4"/>
  <c r="I80" i="4" s="1"/>
  <c r="I84" i="4"/>
  <c r="I85" i="4" s="1"/>
  <c r="H44" i="33"/>
  <c r="H45" i="33" s="1"/>
  <c r="H49" i="33"/>
  <c r="H50" i="33" s="1"/>
  <c r="H22" i="33"/>
  <c r="I20" i="33" s="1"/>
  <c r="H22" i="32"/>
  <c r="I20" i="32" s="1"/>
  <c r="H49" i="32"/>
  <c r="H50" i="32" s="1"/>
  <c r="H44" i="32"/>
  <c r="H45" i="32" s="1"/>
  <c r="I84" i="39" l="1"/>
  <c r="I85" i="39" s="1"/>
  <c r="I22" i="39"/>
  <c r="J20" i="39" s="1"/>
  <c r="I79" i="39"/>
  <c r="I80" i="39" s="1"/>
  <c r="H44" i="29"/>
  <c r="H45" i="29" s="1"/>
  <c r="H49" i="29"/>
  <c r="H50" i="29" s="1"/>
  <c r="H22" i="29"/>
  <c r="I20" i="29" s="1"/>
  <c r="I44" i="32"/>
  <c r="I45" i="32" s="1"/>
  <c r="I22" i="32"/>
  <c r="J20" i="32" s="1"/>
  <c r="I49" i="32"/>
  <c r="I50" i="32" s="1"/>
  <c r="J84" i="4"/>
  <c r="J85" i="4" s="1"/>
  <c r="J22" i="4"/>
  <c r="K20" i="4" s="1"/>
  <c r="J79" i="4"/>
  <c r="J80" i="4" s="1"/>
  <c r="I22" i="33"/>
  <c r="J20" i="33" s="1"/>
  <c r="I44" i="33"/>
  <c r="I45" i="33" s="1"/>
  <c r="I49" i="33"/>
  <c r="I50" i="33" s="1"/>
  <c r="H22" i="30"/>
  <c r="I20" i="30" s="1"/>
  <c r="H49" i="30"/>
  <c r="H50" i="30" s="1"/>
  <c r="H44" i="30"/>
  <c r="H45" i="30" s="1"/>
  <c r="K79" i="4" l="1"/>
  <c r="K80" i="4" s="1"/>
  <c r="K84" i="4"/>
  <c r="K85" i="4" s="1"/>
  <c r="K22" i="4"/>
  <c r="L20" i="4" s="1"/>
  <c r="J84" i="39"/>
  <c r="J85" i="39" s="1"/>
  <c r="J79" i="39"/>
  <c r="J80" i="39" s="1"/>
  <c r="J22" i="39"/>
  <c r="K20" i="39" s="1"/>
  <c r="J22" i="32"/>
  <c r="K20" i="32" s="1"/>
  <c r="J49" i="32"/>
  <c r="J50" i="32" s="1"/>
  <c r="J44" i="32"/>
  <c r="J45" i="32" s="1"/>
  <c r="I44" i="30"/>
  <c r="I45" i="30" s="1"/>
  <c r="I22" i="30"/>
  <c r="J20" i="30" s="1"/>
  <c r="I49" i="30"/>
  <c r="I50" i="30" s="1"/>
  <c r="I22" i="29"/>
  <c r="J20" i="29" s="1"/>
  <c r="I49" i="29"/>
  <c r="I50" i="29" s="1"/>
  <c r="I44" i="29"/>
  <c r="I45" i="29" s="1"/>
  <c r="J44" i="33"/>
  <c r="J45" i="33" s="1"/>
  <c r="J49" i="33"/>
  <c r="J50" i="33" s="1"/>
  <c r="J22" i="33"/>
  <c r="K20" i="33" s="1"/>
  <c r="K22" i="32" l="1"/>
  <c r="L20" i="32" s="1"/>
  <c r="K44" i="32"/>
  <c r="K45" i="32" s="1"/>
  <c r="K49" i="32"/>
  <c r="K50" i="32" s="1"/>
  <c r="K49" i="33"/>
  <c r="K50" i="33" s="1"/>
  <c r="K22" i="33"/>
  <c r="L20" i="33" s="1"/>
  <c r="K44" i="33"/>
  <c r="K45" i="33" s="1"/>
  <c r="L79" i="4"/>
  <c r="L80" i="4" s="1"/>
  <c r="L84" i="4"/>
  <c r="L85" i="4" s="1"/>
  <c r="L22" i="4"/>
  <c r="M20" i="4" s="1"/>
  <c r="K84" i="39"/>
  <c r="K85" i="39" s="1"/>
  <c r="K22" i="39"/>
  <c r="L20" i="39" s="1"/>
  <c r="K79" i="39"/>
  <c r="K80" i="39" s="1"/>
  <c r="J49" i="30"/>
  <c r="J50" i="30" s="1"/>
  <c r="J22" i="30"/>
  <c r="K20" i="30" s="1"/>
  <c r="J44" i="30"/>
  <c r="J45" i="30" s="1"/>
  <c r="J22" i="29"/>
  <c r="K20" i="29" s="1"/>
  <c r="J49" i="29"/>
  <c r="J50" i="29" s="1"/>
  <c r="J44" i="29"/>
  <c r="J45" i="29" s="1"/>
  <c r="L44" i="33" l="1"/>
  <c r="L45" i="33" s="1"/>
  <c r="L49" i="33"/>
  <c r="L50" i="33" s="1"/>
  <c r="L22" i="33"/>
  <c r="M20" i="33" s="1"/>
  <c r="K22" i="29"/>
  <c r="L20" i="29" s="1"/>
  <c r="K49" i="29"/>
  <c r="K50" i="29" s="1"/>
  <c r="K44" i="29"/>
  <c r="K45" i="29" s="1"/>
  <c r="L84" i="39"/>
  <c r="L85" i="39" s="1"/>
  <c r="L22" i="39"/>
  <c r="M20" i="39" s="1"/>
  <c r="L79" i="39"/>
  <c r="L80" i="39" s="1"/>
  <c r="K49" i="30"/>
  <c r="K50" i="30" s="1"/>
  <c r="K44" i="30"/>
  <c r="K45" i="30" s="1"/>
  <c r="K22" i="30"/>
  <c r="L20" i="30" s="1"/>
  <c r="M84" i="4"/>
  <c r="M85" i="4" s="1"/>
  <c r="O85" i="4" s="1"/>
  <c r="D31" i="4" s="1"/>
  <c r="M79" i="4"/>
  <c r="M80" i="4" s="1"/>
  <c r="O80" i="4" s="1"/>
  <c r="M22" i="4"/>
  <c r="N20" i="4" s="1"/>
  <c r="L44" i="32"/>
  <c r="L45" i="32" s="1"/>
  <c r="L22" i="32"/>
  <c r="M20" i="32" s="1"/>
  <c r="L49" i="32"/>
  <c r="L50" i="32" s="1"/>
  <c r="M84" i="39" l="1"/>
  <c r="M85" i="39" s="1"/>
  <c r="O85" i="39" s="1"/>
  <c r="M22" i="39"/>
  <c r="N20" i="39" s="1"/>
  <c r="M79" i="39"/>
  <c r="M80" i="39" s="1"/>
  <c r="O80" i="39" s="1"/>
  <c r="L22" i="29"/>
  <c r="M20" i="29" s="1"/>
  <c r="L44" i="29"/>
  <c r="L45" i="29" s="1"/>
  <c r="L49" i="29"/>
  <c r="L50" i="29" s="1"/>
  <c r="M22" i="33"/>
  <c r="N20" i="33" s="1"/>
  <c r="M44" i="33"/>
  <c r="M45" i="33" s="1"/>
  <c r="O45" i="33" s="1"/>
  <c r="M49" i="33"/>
  <c r="M50" i="33" s="1"/>
  <c r="O50" i="33" s="1"/>
  <c r="L44" i="30"/>
  <c r="L45" i="30" s="1"/>
  <c r="L22" i="30"/>
  <c r="M20" i="30" s="1"/>
  <c r="L49" i="30"/>
  <c r="L50" i="30" s="1"/>
  <c r="N84" i="4"/>
  <c r="N79" i="4"/>
  <c r="N22" i="4"/>
  <c r="D26" i="4" s="1"/>
  <c r="E31" i="27" s="1"/>
  <c r="D30" i="4"/>
  <c r="B94" i="4"/>
  <c r="D94" i="4" s="1"/>
  <c r="D27" i="4"/>
  <c r="E27" i="27" s="1"/>
  <c r="E28" i="27" s="1"/>
  <c r="M49" i="32"/>
  <c r="M50" i="32" s="1"/>
  <c r="O50" i="32" s="1"/>
  <c r="D31" i="32" s="1"/>
  <c r="C31" i="39" s="1"/>
  <c r="M22" i="32"/>
  <c r="N20" i="32" s="1"/>
  <c r="M44" i="32"/>
  <c r="M45" i="32" s="1"/>
  <c r="O45" i="32" s="1"/>
  <c r="E43" i="27" l="1"/>
  <c r="D32" i="27"/>
  <c r="N49" i="33"/>
  <c r="N44" i="33"/>
  <c r="N22" i="33"/>
  <c r="D26" i="33" s="1"/>
  <c r="E26" i="39" s="1"/>
  <c r="D30" i="33"/>
  <c r="E30" i="39" s="1"/>
  <c r="B59" i="33"/>
  <c r="D59" i="33" s="1"/>
  <c r="D27" i="33"/>
  <c r="E27" i="39" s="1"/>
  <c r="N22" i="32"/>
  <c r="D26" i="32" s="1"/>
  <c r="N44" i="32"/>
  <c r="N49" i="32"/>
  <c r="D30" i="32"/>
  <c r="C30" i="39" s="1"/>
  <c r="D27" i="32"/>
  <c r="C27" i="39" s="1"/>
  <c r="B59" i="32"/>
  <c r="D59" i="32" s="1"/>
  <c r="M49" i="29"/>
  <c r="M50" i="29" s="1"/>
  <c r="O50" i="29" s="1"/>
  <c r="M44" i="29"/>
  <c r="M45" i="29" s="1"/>
  <c r="O45" i="29" s="1"/>
  <c r="M22" i="29"/>
  <c r="N20" i="29" s="1"/>
  <c r="M22" i="30"/>
  <c r="N20" i="30" s="1"/>
  <c r="M49" i="30"/>
  <c r="M50" i="30" s="1"/>
  <c r="O50" i="30" s="1"/>
  <c r="D31" i="30" s="1"/>
  <c r="E31" i="4" s="1"/>
  <c r="M44" i="30"/>
  <c r="M45" i="30" s="1"/>
  <c r="O45" i="30" s="1"/>
  <c r="N79" i="39"/>
  <c r="N22" i="39"/>
  <c r="D26" i="39" s="1"/>
  <c r="E31" i="40" s="1"/>
  <c r="N84" i="39"/>
  <c r="B94" i="39"/>
  <c r="D94" i="39" s="1"/>
  <c r="D30" i="39"/>
  <c r="D27" i="39"/>
  <c r="E27" i="40" s="1"/>
  <c r="E28" i="40" s="1"/>
  <c r="D29" i="4"/>
  <c r="D28" i="4"/>
  <c r="D31" i="33"/>
  <c r="E31" i="39" s="1"/>
  <c r="D31" i="39"/>
  <c r="D31" i="29" l="1"/>
  <c r="C31" i="4" s="1"/>
  <c r="D29" i="33"/>
  <c r="E29" i="39" s="1"/>
  <c r="D28" i="33"/>
  <c r="E28" i="39" s="1"/>
  <c r="D29" i="39"/>
  <c r="D28" i="39"/>
  <c r="D29" i="32"/>
  <c r="C29" i="39" s="1"/>
  <c r="D28" i="32"/>
  <c r="C28" i="39" s="1"/>
  <c r="E43" i="40"/>
  <c r="D32" i="40"/>
  <c r="N44" i="30"/>
  <c r="N49" i="30"/>
  <c r="N22" i="30"/>
  <c r="D26" i="30" s="1"/>
  <c r="E26" i="4" s="1"/>
  <c r="D27" i="30"/>
  <c r="E27" i="4" s="1"/>
  <c r="D30" i="30"/>
  <c r="E30" i="4" s="1"/>
  <c r="B59" i="30"/>
  <c r="D59" i="30" s="1"/>
  <c r="D33" i="27"/>
  <c r="E38" i="27" s="1"/>
  <c r="E39" i="27" s="1"/>
  <c r="E40" i="27" s="1"/>
  <c r="E25" i="27"/>
  <c r="E29" i="27" s="1"/>
  <c r="N44" i="29"/>
  <c r="N49" i="29"/>
  <c r="N22" i="29"/>
  <c r="D26" i="29" s="1"/>
  <c r="D27" i="29"/>
  <c r="C27" i="4" s="1"/>
  <c r="B59" i="29"/>
  <c r="D59" i="29" s="1"/>
  <c r="D30" i="29"/>
  <c r="C30" i="4" s="1"/>
  <c r="D28" i="29" l="1"/>
  <c r="C28" i="4" s="1"/>
  <c r="D29" i="29"/>
  <c r="C29" i="4" s="1"/>
  <c r="D29" i="30"/>
  <c r="E29" i="4" s="1"/>
  <c r="D28" i="30"/>
  <c r="E28" i="4" s="1"/>
  <c r="E41" i="27"/>
  <c r="E44" i="27"/>
  <c r="E45" i="27" s="1"/>
  <c r="D33" i="40"/>
  <c r="E38" i="40" s="1"/>
  <c r="E39" i="40" s="1"/>
  <c r="E40" i="40" s="1"/>
  <c r="E25" i="40"/>
  <c r="E29" i="40" s="1"/>
  <c r="E44" i="40" l="1"/>
  <c r="E45" i="40" s="1"/>
  <c r="E41"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Halich</author>
  </authors>
  <commentList>
    <comment ref="B4" authorId="0" shapeId="0" xr:uid="{00000000-0006-0000-0B00-000001000000}">
      <text>
        <r>
          <rPr>
            <b/>
            <sz val="8"/>
            <color indexed="81"/>
            <rFont val="Tahoma"/>
            <family val="2"/>
          </rPr>
          <t xml:space="preserve">Number of grazing seasons per finishing animal.
</t>
        </r>
        <r>
          <rPr>
            <sz val="8"/>
            <color indexed="81"/>
            <rFont val="Tahoma"/>
            <family val="2"/>
          </rPr>
          <t xml:space="preserve">
</t>
        </r>
      </text>
    </comment>
    <comment ref="B6" authorId="0" shapeId="0" xr:uid="{00000000-0006-0000-0B00-000002000000}">
      <text>
        <r>
          <rPr>
            <b/>
            <sz val="8"/>
            <color indexed="81"/>
            <rFont val="Tahoma"/>
            <family val="2"/>
          </rPr>
          <t>Number of hay feeding seasons per finishing animal.</t>
        </r>
        <r>
          <rPr>
            <sz val="8"/>
            <color indexed="81"/>
            <rFont val="Tahoma"/>
            <family val="2"/>
          </rPr>
          <t xml:space="preserve">
</t>
        </r>
      </text>
    </comment>
    <comment ref="B7" authorId="0" shapeId="0" xr:uid="{00000000-0006-0000-0B00-000003000000}">
      <text>
        <r>
          <rPr>
            <b/>
            <sz val="8"/>
            <color indexed="81"/>
            <rFont val="Tahoma"/>
            <family val="2"/>
          </rPr>
          <t xml:space="preserve">Total variable cost of operating a tractor and includes:
  Fuel and lube
  Maintenance and Repair
  Depreciation (based on hours)
DO NOT include labor here
</t>
        </r>
        <r>
          <rPr>
            <sz val="8"/>
            <color indexed="81"/>
            <rFont val="Tahoma"/>
            <family val="2"/>
          </rPr>
          <t xml:space="preserve">
</t>
        </r>
      </text>
    </comment>
    <comment ref="B21" authorId="0" shapeId="0" xr:uid="{00000000-0006-0000-0B00-000004000000}">
      <text>
        <r>
          <rPr>
            <b/>
            <sz val="8"/>
            <color indexed="81"/>
            <rFont val="Tahoma"/>
            <family val="2"/>
          </rPr>
          <t xml:space="preserve">Include all other time less tractor useage here including: </t>
        </r>
        <r>
          <rPr>
            <sz val="8"/>
            <color indexed="81"/>
            <rFont val="Tahoma"/>
            <family val="2"/>
          </rPr>
          <t xml:space="preserve">
</t>
        </r>
      </text>
    </comment>
  </commentList>
</comments>
</file>

<file path=xl/sharedStrings.xml><?xml version="1.0" encoding="utf-8"?>
<sst xmlns="http://schemas.openxmlformats.org/spreadsheetml/2006/main" count="1981" uniqueCount="178">
  <si>
    <t>January</t>
  </si>
  <si>
    <t>February</t>
  </si>
  <si>
    <t>March</t>
  </si>
  <si>
    <t>April</t>
  </si>
  <si>
    <t>May</t>
  </si>
  <si>
    <t xml:space="preserve">June </t>
  </si>
  <si>
    <t>July</t>
  </si>
  <si>
    <t>August</t>
  </si>
  <si>
    <t xml:space="preserve">September </t>
  </si>
  <si>
    <t xml:space="preserve">October </t>
  </si>
  <si>
    <t>November</t>
  </si>
  <si>
    <t>December</t>
  </si>
  <si>
    <t>Days</t>
  </si>
  <si>
    <t>Finish Weight</t>
  </si>
  <si>
    <t>Month</t>
  </si>
  <si>
    <t>Finish Age (months)</t>
  </si>
  <si>
    <t>Avg. Gain (lbs/day)</t>
  </si>
  <si>
    <t xml:space="preserve"> </t>
  </si>
  <si>
    <t>Weight</t>
  </si>
  <si>
    <t>Finish Weight (avg. lbs)</t>
  </si>
  <si>
    <t>+/-</t>
  </si>
  <si>
    <t>lbs</t>
  </si>
  <si>
    <t>Variance ADG (+/-)</t>
  </si>
  <si>
    <t xml:space="preserve">Finish Date Avg. </t>
  </si>
  <si>
    <t>Avg.</t>
  </si>
  <si>
    <t>Slow</t>
  </si>
  <si>
    <t>Fast</t>
  </si>
  <si>
    <t>Avg. Gain Grazing (lbs/day)</t>
  </si>
  <si>
    <t>Notes:</t>
  </si>
  <si>
    <t>Grazing Season</t>
  </si>
  <si>
    <t>days</t>
  </si>
  <si>
    <t>For more information, contact:</t>
  </si>
  <si>
    <t>Greg Halich</t>
  </si>
  <si>
    <t>Agricultural Economics</t>
  </si>
  <si>
    <t>Greg.Halich@uky.edu</t>
  </si>
  <si>
    <t>859-257-8841</t>
  </si>
  <si>
    <r>
      <t>General Instructions</t>
    </r>
    <r>
      <rPr>
        <sz val="10"/>
        <rFont val="Arial"/>
        <family val="2"/>
      </rPr>
      <t>: Individual worksheets are linked together internally.  When you make a change in any sheet, all others will automatically be updated.  Only values in blue text may be changed.</t>
    </r>
  </si>
  <si>
    <t>Notes for Specific Sheets</t>
  </si>
  <si>
    <r>
      <t>Purpose</t>
    </r>
    <r>
      <rPr>
        <sz val="10"/>
        <rFont val="Arial"/>
        <family val="2"/>
      </rPr>
      <t>: This spreadsheet is designed to evaluate various pasture-based production systems for finishing beef cattle and see how well they meet target markets.</t>
    </r>
  </si>
  <si>
    <t>through</t>
  </si>
  <si>
    <t>ADG (avg daily gain in lbs)</t>
  </si>
  <si>
    <t>Calf Weight (lbs)</t>
  </si>
  <si>
    <t xml:space="preserve">Calf Cost </t>
  </si>
  <si>
    <t>Months to Sell Meat (avg.)</t>
  </si>
  <si>
    <t>Total Costs</t>
  </si>
  <si>
    <t>Avg. Price per Lb</t>
  </si>
  <si>
    <t>% Meat Not Sold</t>
  </si>
  <si>
    <t>Total Revenue</t>
  </si>
  <si>
    <t>Breakeven Price ($0 profit)</t>
  </si>
  <si>
    <t>Death Loss</t>
  </si>
  <si>
    <t>Acres/Animal</t>
  </si>
  <si>
    <t>Total Processing Cost</t>
  </si>
  <si>
    <t>Finish Weight (lbs)</t>
  </si>
  <si>
    <t>Lbs</t>
  </si>
  <si>
    <t>Dressing % (carcass wt)</t>
  </si>
  <si>
    <t>Cost/Acre</t>
  </si>
  <si>
    <t>Tons/Animal</t>
  </si>
  <si>
    <t>Cost/Ton</t>
  </si>
  <si>
    <t>Labor (per animal)</t>
  </si>
  <si>
    <t xml:space="preserve">   Hay</t>
  </si>
  <si>
    <t xml:space="preserve">   Concentrates (Grain)</t>
  </si>
  <si>
    <t>Feed:</t>
  </si>
  <si>
    <t>Processing Costs:</t>
  </si>
  <si>
    <t xml:space="preserve">   Trucking</t>
  </si>
  <si>
    <t xml:space="preserve">   Mineral </t>
  </si>
  <si>
    <t>Pasture Costs:</t>
  </si>
  <si>
    <t xml:space="preserve">   Vet and medical</t>
  </si>
  <si>
    <t xml:space="preserve">   Water</t>
  </si>
  <si>
    <t>Other Machinery (per animal)</t>
  </si>
  <si>
    <t xml:space="preserve">   Kill Fee (per animal)</t>
  </si>
  <si>
    <t xml:space="preserve">   Butcher and Wrap (per lb)</t>
  </si>
  <si>
    <t>Calf Price / lb</t>
  </si>
  <si>
    <t>Make sure to adjust acres/animal if finishing phase is more then one pasture season (e.g. 2 acres/animal x 2 grazing season = 4.0 acres/animal</t>
  </si>
  <si>
    <t>Additional Costs (per animal):</t>
  </si>
  <si>
    <t>Converted Carcass Price</t>
  </si>
  <si>
    <t xml:space="preserve">   Other Pasture Maintenance</t>
  </si>
  <si>
    <t xml:space="preserve">   Pasture Clipping</t>
  </si>
  <si>
    <t>Cow Calf or Stocker?</t>
  </si>
  <si>
    <t>Cow-Calf</t>
  </si>
  <si>
    <t>Stocker</t>
  </si>
  <si>
    <t xml:space="preserve">   Fertilizer/Lime</t>
  </si>
  <si>
    <t xml:space="preserve">   Pasture Charge (rent)</t>
  </si>
  <si>
    <t>Enter avg. months between processing and sale of meat.  This accounts for time held in inventory and applies interest % below.</t>
  </si>
  <si>
    <t>Wholesale Net per Animal</t>
  </si>
  <si>
    <t>Wholesale Price (per lb liveweight)</t>
  </si>
  <si>
    <t>Interest Rate (calf+feed)</t>
  </si>
  <si>
    <t>Enter dressing percentage based on finished liveweight.  Result gives the carcass weight.</t>
  </si>
  <si>
    <t>Cutout % (final lbs meat)</t>
  </si>
  <si>
    <t>Enter cutout percentage based on carcass weight.  Result gives the final yield of meat in lbs.</t>
  </si>
  <si>
    <t>Overall Yield %</t>
  </si>
  <si>
    <t>This price based on carcass weight would result in the same overall revenue as pricing by the lb above.</t>
  </si>
  <si>
    <t>This accounts for meat not sold: freezer burn, free samples, uncollected payments, etc.</t>
  </si>
  <si>
    <t>Summary Information</t>
  </si>
  <si>
    <t>Finish Date</t>
  </si>
  <si>
    <t xml:space="preserve"> Variable Tractor Cost ($/hr)</t>
  </si>
  <si>
    <t xml:space="preserve"> Labor Cost ($/hr)</t>
  </si>
  <si>
    <t>Hours per Week</t>
  </si>
  <si>
    <t>Min. per Day</t>
  </si>
  <si>
    <r>
      <t xml:space="preserve"> </t>
    </r>
    <r>
      <rPr>
        <b/>
        <u/>
        <sz val="10"/>
        <rFont val="Arial"/>
        <family val="2"/>
      </rPr>
      <t>Grazing</t>
    </r>
    <r>
      <rPr>
        <b/>
        <sz val="10"/>
        <rFont val="Arial"/>
        <family val="2"/>
      </rPr>
      <t>:</t>
    </r>
  </si>
  <si>
    <t xml:space="preserve"> Days between paddock moves</t>
  </si>
  <si>
    <t xml:space="preserve">   Paddock Move</t>
  </si>
  <si>
    <t xml:space="preserve">   Other Time</t>
  </si>
  <si>
    <t xml:space="preserve"> Total</t>
  </si>
  <si>
    <r>
      <t xml:space="preserve"> </t>
    </r>
    <r>
      <rPr>
        <b/>
        <u/>
        <sz val="10"/>
        <rFont val="Arial"/>
        <family val="2"/>
      </rPr>
      <t>Feeding Hay:</t>
    </r>
  </si>
  <si>
    <t xml:space="preserve">   Tractor Time</t>
  </si>
  <si>
    <t>Labor and Machinery Cost Worksheet - Grazing and Hay Feeding</t>
  </si>
  <si>
    <t xml:space="preserve">Labor Cost per Animal per Day </t>
  </si>
  <si>
    <t>Tractor Cost per Animal per Day</t>
  </si>
  <si>
    <t xml:space="preserve"> Days fed per year</t>
  </si>
  <si>
    <t xml:space="preserve"> Days grazed per year</t>
  </si>
  <si>
    <t xml:space="preserve"> Number of Animals Grazing</t>
  </si>
  <si>
    <t xml:space="preserve"> Number of Animals Hay Feeding</t>
  </si>
  <si>
    <t xml:space="preserve"> Number of Season Grazing</t>
  </si>
  <si>
    <t>Net Return per Animal</t>
  </si>
  <si>
    <t>Net Return per Acre</t>
  </si>
  <si>
    <t>Combined Costs</t>
  </si>
  <si>
    <t xml:space="preserve"> Number of Seasons Hay Feeding</t>
  </si>
  <si>
    <t>Hours per Paddock Move</t>
  </si>
  <si>
    <t>See LaborTractorCost Sheet to help estimate this figure.</t>
  </si>
  <si>
    <t>Frame Score</t>
  </si>
  <si>
    <t>Heifer Est. Finish Wt</t>
  </si>
  <si>
    <t>Steer Est. Finish Wt</t>
  </si>
  <si>
    <t>Small</t>
  </si>
  <si>
    <t>Small/Medium</t>
  </si>
  <si>
    <t>Medium</t>
  </si>
  <si>
    <t>Medium/Large</t>
  </si>
  <si>
    <t>Spring (A-M-J)</t>
  </si>
  <si>
    <t>Summer (J-A)</t>
  </si>
  <si>
    <t>Fall (S-O-N)</t>
  </si>
  <si>
    <t>Winter (D-J-F-M)</t>
  </si>
  <si>
    <t>Low</t>
  </si>
  <si>
    <t>High</t>
  </si>
  <si>
    <t>Fescue (&gt;90%)</t>
  </si>
  <si>
    <t>Fescue-Clover</t>
  </si>
  <si>
    <t>Fescue-Bluegrass-Clover</t>
  </si>
  <si>
    <t>Orchardgrass-Clover</t>
  </si>
  <si>
    <t>End Free Fescue-Clover</t>
  </si>
  <si>
    <t>Bluegrass-Clover</t>
  </si>
  <si>
    <t>Alfalfa / Alfalfa-Grass</t>
  </si>
  <si>
    <t>Warm Season Annual</t>
  </si>
  <si>
    <t>Small Grains</t>
  </si>
  <si>
    <r>
      <t>Notes</t>
    </r>
    <r>
      <rPr>
        <i/>
        <sz val="10"/>
        <rFont val="Arial"/>
        <family val="2"/>
      </rPr>
      <t xml:space="preserve">: Average gain assumes medium/high forage availability (low to moderate stocking rate).  Late summer and fall gains can drop significantly if forage availability is low. Med/large framed steers.  Heifers gains approximately 10% lower.    </t>
    </r>
  </si>
  <si>
    <t>Estimated Yearling Steer Gains by Forage Type and Season                                                                                          Average Daily Gain (lbs/day) in the Upper South</t>
  </si>
  <si>
    <t>Frame Size</t>
  </si>
  <si>
    <t>Estimated Finishing Weights of Pasture-Finished Cattle Attaining .25" Backfat                      (Add 65 lbs for heavy-muscled animals and subtract 65 lbs for light-muscled animals)</t>
  </si>
  <si>
    <r>
      <t>Notes</t>
    </r>
    <r>
      <rPr>
        <i/>
        <sz val="10"/>
        <rFont val="Arial"/>
        <family val="2"/>
      </rPr>
      <t>: Based on "Evaluation of the USDA Standards for Feeder Cattle Frame Size, and Muscle Thickness" A.D. Grona, J.D. Tatum, G.C. Smith, and F.L. Williams Journal of Animal Science 2002 80:560-567.  Results adjusted to account for older age of pasture finishing animals (5% increase in weight) and to account for decreased backfat level (6.25% reduction in weight for each .1" backfat).</t>
    </r>
  </si>
  <si>
    <r>
      <t>Financial Sheets</t>
    </r>
    <r>
      <rPr>
        <sz val="10"/>
        <rFont val="Arial"/>
        <family val="2"/>
      </rPr>
      <t xml:space="preserve">: These sheets allows you to enter estimated costs to finish cattle and estimate overall profitability. </t>
    </r>
  </si>
  <si>
    <r>
      <t>LaborTractorCost Sheet</t>
    </r>
    <r>
      <rPr>
        <b/>
        <sz val="10"/>
        <rFont val="Arial"/>
        <family val="2"/>
      </rPr>
      <t xml:space="preserve">: </t>
    </r>
    <r>
      <rPr>
        <sz val="10"/>
        <rFont val="Arial"/>
        <family val="2"/>
      </rPr>
      <t xml:space="preserve">This sheet helps estimate labor and tractor costs. </t>
    </r>
  </si>
  <si>
    <r>
      <t>FrameFinishWt Sheet</t>
    </r>
    <r>
      <rPr>
        <sz val="10"/>
        <rFont val="Arial"/>
        <family val="2"/>
      </rPr>
      <t>: This sheet helps estimate finishing weights for steers and heifers of various frame sizes.</t>
    </r>
  </si>
  <si>
    <r>
      <t>Est. Gains Sheet</t>
    </r>
    <r>
      <rPr>
        <sz val="10"/>
        <rFont val="Arial"/>
        <family val="2"/>
      </rPr>
      <t>: This sheet helps estimate realistic gains for yearling steers with different forages and in different seasons.</t>
    </r>
  </si>
  <si>
    <t>This spreadsheet has been created to help plan systems for finishing beef cattle and evaluate the potential profitability of various pasture-based production systems.  The user inputs calving/weaning dates, weaning weight, gains during the year, and desired finish weight.  The spreadsheet estimates how long it will take to finish the animal and calculates average gain and finishing age. To navigate through the tool, please click on the tabs (sheets) below.  Be sure to review the "Instructions" sheet for important information about this worksheet.</t>
  </si>
  <si>
    <t>This weight is automatically brought in from the main planning sheet.</t>
  </si>
  <si>
    <t>Enter the market price of the calf at the above weight.</t>
  </si>
  <si>
    <t>Enter the total number of pasture acres per animal for the entire period between start and finish weight.  For example, if there are two grazing season and you are using 1 acre/animal each season then you would enter 2.0 acres.  Also enter the pasture rent/acre here.</t>
  </si>
  <si>
    <t>Tractor costs for hay feeding etc.  See LaborTractorCost Sheet to help estimate this figure.</t>
  </si>
  <si>
    <t>Enter interest rate here.  Calculates interest on the calf for entire period plus interest on all other costs for half the time period.</t>
  </si>
  <si>
    <t>Enter estimated death loss.</t>
  </si>
  <si>
    <t>This is the estimated net return per animal after subtracting out all costs that you specified.</t>
  </si>
  <si>
    <t>This is the estimated net return per acre after subtracting out all costs that you specified.</t>
  </si>
  <si>
    <t>This is the estimated breakeven price per lb of meat sold (zero profit) given the costs that you specified.</t>
  </si>
  <si>
    <t>Enter the wholesale price/lb for the liveweight animal</t>
  </si>
  <si>
    <t>This is the estimated net return per animal at the wholesale level.  Trucking and processing costs are not included here.</t>
  </si>
  <si>
    <t>Labor Cost per Animal per Year</t>
  </si>
  <si>
    <t>Tractor Cost per Animal per Year</t>
  </si>
  <si>
    <t xml:space="preserve">   Other (insurance, etc)</t>
  </si>
  <si>
    <t xml:space="preserve">Greg Halich, Associate Extension Professor, Department of Agricultural Economics, University of Kentucky.  859-257-8841; Greg.Halich@uky.edu </t>
  </si>
  <si>
    <t>Add Pasture planning sheet?</t>
  </si>
  <si>
    <t>Financial Evaluation Production System #2</t>
  </si>
  <si>
    <t>Financial Evaluation Production System #1</t>
  </si>
  <si>
    <t>Production System #2</t>
  </si>
  <si>
    <t>Production System #1</t>
  </si>
  <si>
    <r>
      <t>Production System #1 and #2 Sheets</t>
    </r>
    <r>
      <rPr>
        <sz val="10"/>
        <rFont val="Arial"/>
        <family val="2"/>
      </rPr>
      <t>:  Most of the key parameters are entered here: Average calving date (purchase date), weaning age (purchase age), weaning weight (purchase weight), finish weight, and estimated gains by month.  The user also enters estimated variance around average weaning weight (purchase weight) as well as variance individual calves will have from the estimated gains.  Once these parameter estimates are entered, the worksheet will calculate the average finishing date (month/day) and age, and will show the progression of this average finishing animal through it life-cycle.  The spreadsheet will also estimate the earliest and latest dates cattle would likely be finished based on the variance entered above.  If you are finishing multiple animals, these finishing dates will provide a range of expected finishing dates that you can plan your marketing around.</t>
    </r>
  </si>
  <si>
    <t>Associate Extension Professor</t>
  </si>
  <si>
    <t>Enter total hay used per animal for the entire finishing period and the cost per ton.</t>
  </si>
  <si>
    <t>Enter total concentrate used per animal for the entire finishing period and the cost per ton.</t>
  </si>
  <si>
    <t>Last Updated 3/31/2016</t>
  </si>
  <si>
    <t>Pasture Finishing Worksheet for Beef Cattle (2016)</t>
  </si>
  <si>
    <t>Pasture Finishing Worksheet for Beef Cattle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</si>
</sst>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quot;$&quot;#,##0"/>
    <numFmt numFmtId="166" formatCode="0.0%"/>
    <numFmt numFmtId="167" formatCode="0.0"/>
  </numFmts>
  <fonts count="24" x14ac:knownFonts="1">
    <font>
      <sz val="10"/>
      <name val="Arial"/>
    </font>
    <font>
      <sz val="10"/>
      <name val="Arial"/>
      <family val="2"/>
    </font>
    <font>
      <b/>
      <sz val="10"/>
      <name val="Arial"/>
      <family val="2"/>
    </font>
    <font>
      <b/>
      <sz val="10"/>
      <color indexed="12"/>
      <name val="Arial"/>
      <family val="2"/>
    </font>
    <font>
      <b/>
      <i/>
      <sz val="10"/>
      <name val="Arial"/>
      <family val="2"/>
    </font>
    <font>
      <u/>
      <sz val="10"/>
      <color indexed="12"/>
      <name val="Arial"/>
      <family val="2"/>
    </font>
    <font>
      <sz val="8"/>
      <name val="Arial"/>
      <family val="2"/>
    </font>
    <font>
      <sz val="10"/>
      <name val="Arial"/>
      <family val="2"/>
    </font>
    <font>
      <b/>
      <i/>
      <u/>
      <sz val="10"/>
      <name val="Arial"/>
      <family val="2"/>
    </font>
    <font>
      <b/>
      <u/>
      <sz val="10"/>
      <name val="Arial"/>
      <family val="2"/>
    </font>
    <font>
      <u/>
      <sz val="10"/>
      <name val="Arial"/>
      <family val="2"/>
    </font>
    <font>
      <b/>
      <sz val="12"/>
      <name val="Arial"/>
      <family val="2"/>
    </font>
    <font>
      <u/>
      <sz val="10"/>
      <name val="Arial"/>
      <family val="2"/>
    </font>
    <font>
      <b/>
      <u/>
      <sz val="10"/>
      <color indexed="12"/>
      <name val="Arial"/>
      <family val="2"/>
    </font>
    <font>
      <i/>
      <sz val="10"/>
      <name val="Arial"/>
      <family val="2"/>
    </font>
    <font>
      <i/>
      <u/>
      <sz val="10"/>
      <name val="Arial"/>
      <family val="2"/>
    </font>
    <font>
      <b/>
      <sz val="10"/>
      <color indexed="48"/>
      <name val="Arial"/>
      <family val="2"/>
    </font>
    <font>
      <b/>
      <sz val="8"/>
      <color indexed="81"/>
      <name val="Tahoma"/>
      <family val="2"/>
    </font>
    <font>
      <sz val="8"/>
      <color indexed="81"/>
      <name val="Tahoma"/>
      <family val="2"/>
    </font>
    <font>
      <b/>
      <sz val="14"/>
      <name val="Arial"/>
      <family val="2"/>
    </font>
    <font>
      <sz val="12"/>
      <name val="Arial"/>
      <family val="2"/>
    </font>
    <font>
      <b/>
      <sz val="12"/>
      <name val="Arial"/>
      <family val="2"/>
    </font>
    <font>
      <i/>
      <sz val="12"/>
      <name val="Arial"/>
      <family val="2"/>
    </font>
    <font>
      <b/>
      <sz val="10"/>
      <color rgb="FF0070C0"/>
      <name val="Arial"/>
      <family val="2"/>
    </font>
  </fonts>
  <fills count="7">
    <fill>
      <patternFill patternType="none"/>
    </fill>
    <fill>
      <patternFill patternType="gray125"/>
    </fill>
    <fill>
      <patternFill patternType="solid">
        <fgColor indexed="42"/>
        <bgColor indexed="64"/>
      </patternFill>
    </fill>
    <fill>
      <patternFill patternType="solid">
        <fgColor indexed="11"/>
        <bgColor indexed="64"/>
      </patternFill>
    </fill>
    <fill>
      <patternFill patternType="solid">
        <fgColor indexed="13"/>
        <bgColor indexed="64"/>
      </patternFill>
    </fill>
    <fill>
      <patternFill patternType="solid">
        <fgColor theme="0" tint="-4.9989318521683403E-2"/>
        <bgColor indexed="64"/>
      </patternFill>
    </fill>
    <fill>
      <patternFill patternType="solid">
        <fgColor theme="8"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ck">
        <color indexed="64"/>
      </right>
      <top style="thin">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double">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double">
        <color indexed="64"/>
      </right>
      <top/>
      <bottom style="thin">
        <color indexed="64"/>
      </bottom>
      <diagonal/>
    </border>
    <border>
      <left/>
      <right style="thin">
        <color indexed="64"/>
      </right>
      <top/>
      <bottom style="thin">
        <color indexed="64"/>
      </bottom>
      <diagonal/>
    </border>
    <border>
      <left style="thick">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double">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334">
    <xf numFmtId="0" fontId="0" fillId="0" borderId="0" xfId="0"/>
    <xf numFmtId="0" fontId="2" fillId="0" borderId="1" xfId="0" applyFont="1" applyBorder="1" applyAlignment="1">
      <alignment horizontal="center"/>
    </xf>
    <xf numFmtId="0" fontId="0" fillId="0" borderId="1" xfId="0" applyBorder="1"/>
    <xf numFmtId="0" fontId="0" fillId="0" borderId="1" xfId="0" applyBorder="1" applyAlignment="1">
      <alignment horizontal="center"/>
    </xf>
    <xf numFmtId="1" fontId="2" fillId="0" borderId="1" xfId="0" applyNumberFormat="1" applyFont="1" applyBorder="1" applyAlignment="1">
      <alignment horizontal="center"/>
    </xf>
    <xf numFmtId="0" fontId="3" fillId="0" borderId="0" xfId="0" applyFont="1" applyAlignment="1">
      <alignment horizontal="center"/>
    </xf>
    <xf numFmtId="0" fontId="0" fillId="0" borderId="2" xfId="0" applyBorder="1"/>
    <xf numFmtId="0" fontId="2" fillId="0" borderId="3" xfId="0" applyFont="1" applyBorder="1" applyAlignment="1">
      <alignment horizontal="center"/>
    </xf>
    <xf numFmtId="0" fontId="2" fillId="0" borderId="4" xfId="0" applyFont="1" applyBorder="1" applyAlignment="1">
      <alignment horizontal="center"/>
    </xf>
    <xf numFmtId="0" fontId="0" fillId="0" borderId="5" xfId="0" applyBorder="1"/>
    <xf numFmtId="0" fontId="0" fillId="0" borderId="6" xfId="0" applyBorder="1" applyAlignment="1">
      <alignment horizontal="center"/>
    </xf>
    <xf numFmtId="0" fontId="0" fillId="0" borderId="7" xfId="0" applyBorder="1"/>
    <xf numFmtId="1" fontId="2" fillId="0" borderId="8" xfId="0" applyNumberFormat="1" applyFont="1" applyBorder="1" applyAlignment="1">
      <alignment horizontal="center"/>
    </xf>
    <xf numFmtId="1" fontId="2" fillId="0" borderId="9" xfId="0" applyNumberFormat="1" applyFont="1" applyBorder="1" applyAlignment="1">
      <alignment horizontal="center"/>
    </xf>
    <xf numFmtId="1" fontId="2" fillId="0" borderId="6" xfId="0" applyNumberFormat="1" applyFont="1" applyBorder="1" applyAlignment="1">
      <alignment horizontal="center"/>
    </xf>
    <xf numFmtId="167" fontId="0" fillId="0" borderId="0" xfId="0" applyNumberFormat="1" applyAlignment="1">
      <alignment horizontal="center"/>
    </xf>
    <xf numFmtId="0" fontId="0" fillId="0" borderId="0" xfId="0" applyAlignment="1">
      <alignment horizontal="center"/>
    </xf>
    <xf numFmtId="0" fontId="2" fillId="0" borderId="0" xfId="0" applyFont="1" applyAlignment="1">
      <alignment horizontal="center"/>
    </xf>
    <xf numFmtId="167" fontId="3" fillId="0" borderId="1" xfId="0" applyNumberFormat="1" applyFont="1" applyBorder="1" applyAlignment="1" applyProtection="1">
      <alignment horizontal="center"/>
      <protection locked="0"/>
    </xf>
    <xf numFmtId="167" fontId="3" fillId="0" borderId="6" xfId="0" applyNumberFormat="1" applyFont="1" applyBorder="1" applyAlignment="1" applyProtection="1">
      <alignment horizontal="center"/>
      <protection locked="0"/>
    </xf>
    <xf numFmtId="0" fontId="3" fillId="0" borderId="0" xfId="0" applyFont="1" applyAlignment="1" applyProtection="1">
      <alignment horizontal="center"/>
      <protection locked="0"/>
    </xf>
    <xf numFmtId="167" fontId="3" fillId="0" borderId="0" xfId="0" applyNumberFormat="1" applyFont="1" applyAlignment="1" applyProtection="1">
      <alignment horizontal="center"/>
      <protection locked="0"/>
    </xf>
    <xf numFmtId="0" fontId="3" fillId="0" borderId="0" xfId="0" applyFont="1" applyAlignment="1" applyProtection="1">
      <alignment horizontal="left"/>
      <protection locked="0"/>
    </xf>
    <xf numFmtId="0" fontId="4" fillId="0" borderId="0" xfId="0" applyFont="1" applyAlignment="1">
      <alignment horizontal="center"/>
    </xf>
    <xf numFmtId="0" fontId="0" fillId="0" borderId="0" xfId="0" quotePrefix="1" applyAlignment="1">
      <alignment horizontal="center"/>
    </xf>
    <xf numFmtId="9" fontId="3" fillId="0" borderId="0" xfId="0" applyNumberFormat="1" applyFont="1" applyAlignment="1" applyProtection="1">
      <alignment horizontal="center"/>
      <protection locked="0"/>
    </xf>
    <xf numFmtId="0" fontId="2" fillId="0" borderId="0" xfId="0" applyFont="1" applyAlignment="1" applyProtection="1">
      <alignment horizontal="center"/>
      <protection locked="0"/>
    </xf>
    <xf numFmtId="0" fontId="2" fillId="0" borderId="0" xfId="0" applyFont="1" applyAlignment="1" applyProtection="1">
      <alignment horizontal="left"/>
      <protection locked="0"/>
    </xf>
    <xf numFmtId="167" fontId="2" fillId="0" borderId="0" xfId="0" applyNumberFormat="1" applyFont="1" applyAlignment="1" applyProtection="1">
      <alignment horizontal="center"/>
      <protection locked="0"/>
    </xf>
    <xf numFmtId="0" fontId="7" fillId="0" borderId="0" xfId="0" applyFont="1"/>
    <xf numFmtId="167" fontId="2" fillId="0" borderId="1" xfId="0" applyNumberFormat="1" applyFont="1" applyBorder="1" applyAlignment="1" applyProtection="1">
      <alignment horizontal="center"/>
      <protection locked="0"/>
    </xf>
    <xf numFmtId="0" fontId="8" fillId="0" borderId="1" xfId="0" applyFont="1" applyBorder="1" applyAlignment="1">
      <alignment horizontal="center"/>
    </xf>
    <xf numFmtId="167" fontId="4" fillId="0" borderId="1" xfId="0" applyNumberFormat="1" applyFont="1" applyFill="1" applyBorder="1" applyAlignment="1">
      <alignment horizontal="center"/>
    </xf>
    <xf numFmtId="167" fontId="4" fillId="0" borderId="10" xfId="0" applyNumberFormat="1" applyFont="1" applyFill="1" applyBorder="1" applyAlignment="1">
      <alignment horizontal="center"/>
    </xf>
    <xf numFmtId="1" fontId="4" fillId="0" borderId="11" xfId="0" applyNumberFormat="1" applyFont="1" applyFill="1" applyBorder="1" applyAlignment="1">
      <alignment horizontal="center"/>
    </xf>
    <xf numFmtId="2" fontId="4" fillId="0" borderId="1" xfId="0" applyNumberFormat="1" applyFont="1" applyBorder="1" applyAlignment="1">
      <alignment horizontal="center"/>
    </xf>
    <xf numFmtId="1" fontId="4" fillId="0" borderId="1" xfId="0" applyNumberFormat="1" applyFont="1" applyBorder="1" applyAlignment="1">
      <alignment horizontal="center"/>
    </xf>
    <xf numFmtId="0" fontId="0" fillId="0" borderId="0" xfId="0" applyFill="1"/>
    <xf numFmtId="0" fontId="4" fillId="0" borderId="0" xfId="0" applyFont="1" applyFill="1" applyBorder="1"/>
    <xf numFmtId="0" fontId="9" fillId="0" borderId="0" xfId="0" applyFont="1"/>
    <xf numFmtId="167" fontId="0" fillId="0" borderId="0" xfId="0" applyNumberFormat="1"/>
    <xf numFmtId="167" fontId="0" fillId="0" borderId="0" xfId="0" applyNumberFormat="1" applyFill="1" applyAlignment="1">
      <alignment horizontal="center"/>
    </xf>
    <xf numFmtId="167" fontId="10" fillId="0" borderId="0" xfId="0" applyNumberFormat="1" applyFont="1" applyFill="1" applyAlignment="1">
      <alignment horizontal="center"/>
    </xf>
    <xf numFmtId="0" fontId="10" fillId="0" borderId="0" xfId="0" applyFont="1" applyAlignment="1">
      <alignment horizontal="center"/>
    </xf>
    <xf numFmtId="0" fontId="1" fillId="0" borderId="0" xfId="0" applyFont="1" applyAlignment="1">
      <alignment horizontal="center"/>
    </xf>
    <xf numFmtId="1" fontId="1" fillId="0" borderId="0" xfId="0" applyNumberFormat="1" applyFont="1" applyAlignment="1">
      <alignment horizontal="center"/>
    </xf>
    <xf numFmtId="1" fontId="10" fillId="0" borderId="0" xfId="0" applyNumberFormat="1" applyFont="1" applyAlignment="1">
      <alignment horizontal="center"/>
    </xf>
    <xf numFmtId="167" fontId="2" fillId="0" borderId="6" xfId="0" applyNumberFormat="1" applyFont="1" applyBorder="1" applyAlignment="1" applyProtection="1">
      <alignment horizontal="center"/>
      <protection locked="0"/>
    </xf>
    <xf numFmtId="0" fontId="2" fillId="0" borderId="0" xfId="0" applyFont="1" applyFill="1" applyAlignment="1">
      <alignment horizontal="center"/>
    </xf>
    <xf numFmtId="0" fontId="0" fillId="0" borderId="0" xfId="0" applyAlignment="1">
      <alignment wrapText="1"/>
    </xf>
    <xf numFmtId="0" fontId="0" fillId="2" borderId="0" xfId="0" applyFill="1"/>
    <xf numFmtId="0" fontId="5" fillId="2" borderId="0" xfId="1" applyFill="1" applyAlignment="1" applyProtection="1"/>
    <xf numFmtId="0" fontId="4" fillId="0" borderId="0" xfId="0" applyFont="1"/>
    <xf numFmtId="0" fontId="9" fillId="0" borderId="0" xfId="0" applyFont="1" applyBorder="1" applyAlignment="1">
      <alignment vertical="center"/>
    </xf>
    <xf numFmtId="0" fontId="0" fillId="0" borderId="0" xfId="0" applyAlignment="1"/>
    <xf numFmtId="0" fontId="0" fillId="0" borderId="0" xfId="0" applyBorder="1" applyAlignment="1">
      <alignment wrapText="1"/>
    </xf>
    <xf numFmtId="0" fontId="11" fillId="2" borderId="12" xfId="0" applyFont="1" applyFill="1" applyBorder="1" applyAlignment="1">
      <alignment horizontal="center" vertical="center" wrapText="1"/>
    </xf>
    <xf numFmtId="0" fontId="9" fillId="0" borderId="13" xfId="0" applyFont="1" applyBorder="1" applyAlignment="1">
      <alignment wrapText="1"/>
    </xf>
    <xf numFmtId="0" fontId="2" fillId="2" borderId="13" xfId="0" applyFont="1" applyFill="1" applyBorder="1" applyAlignment="1">
      <alignment horizontal="center" vertical="center" wrapText="1"/>
    </xf>
    <xf numFmtId="0" fontId="9" fillId="0" borderId="13" xfId="0" applyFont="1" applyFill="1" applyBorder="1" applyAlignment="1">
      <alignment wrapText="1"/>
    </xf>
    <xf numFmtId="2" fontId="0" fillId="0" borderId="0" xfId="0" applyNumberFormat="1"/>
    <xf numFmtId="0" fontId="4" fillId="0" borderId="1" xfId="0" applyFont="1" applyBorder="1"/>
    <xf numFmtId="1" fontId="0" fillId="0" borderId="1" xfId="0" applyNumberFormat="1" applyBorder="1"/>
    <xf numFmtId="0" fontId="0" fillId="0" borderId="1" xfId="0" applyFill="1" applyBorder="1"/>
    <xf numFmtId="0" fontId="10" fillId="0" borderId="1" xfId="0" applyFont="1" applyBorder="1" applyAlignment="1">
      <alignment horizontal="right"/>
    </xf>
    <xf numFmtId="0" fontId="8" fillId="0" borderId="0" xfId="0" applyFont="1" applyFill="1" applyBorder="1" applyAlignment="1">
      <alignment horizontal="center"/>
    </xf>
    <xf numFmtId="167" fontId="3" fillId="0" borderId="1" xfId="0" applyNumberFormat="1" applyFont="1" applyBorder="1" applyAlignment="1">
      <alignment horizontal="center"/>
    </xf>
    <xf numFmtId="165" fontId="3" fillId="0" borderId="1" xfId="0" applyNumberFormat="1" applyFont="1" applyBorder="1" applyAlignment="1">
      <alignment horizontal="center"/>
    </xf>
    <xf numFmtId="0" fontId="0" fillId="0" borderId="14" xfId="0" applyBorder="1"/>
    <xf numFmtId="0" fontId="0" fillId="0" borderId="14" xfId="0" applyFill="1" applyBorder="1"/>
    <xf numFmtId="0" fontId="4" fillId="0" borderId="14" xfId="0" applyFont="1" applyBorder="1"/>
    <xf numFmtId="0" fontId="0" fillId="0" borderId="15" xfId="0" applyBorder="1"/>
    <xf numFmtId="165" fontId="0" fillId="0" borderId="15" xfId="0" applyNumberFormat="1" applyFill="1" applyBorder="1" applyAlignment="1">
      <alignment horizontal="right" indent="1"/>
    </xf>
    <xf numFmtId="165" fontId="3" fillId="0" borderId="15" xfId="0" applyNumberFormat="1" applyFont="1" applyBorder="1" applyAlignment="1">
      <alignment horizontal="right" indent="1"/>
    </xf>
    <xf numFmtId="165" fontId="7" fillId="0" borderId="15" xfId="0" applyNumberFormat="1" applyFont="1" applyBorder="1" applyAlignment="1">
      <alignment horizontal="right" indent="1"/>
    </xf>
    <xf numFmtId="165" fontId="7" fillId="0" borderId="15" xfId="0" applyNumberFormat="1" applyFont="1" applyFill="1" applyBorder="1" applyAlignment="1">
      <alignment horizontal="right" indent="1"/>
    </xf>
    <xf numFmtId="165" fontId="4" fillId="0" borderId="15" xfId="0" applyNumberFormat="1" applyFont="1" applyBorder="1" applyAlignment="1">
      <alignment horizontal="right" indent="1"/>
    </xf>
    <xf numFmtId="0" fontId="0" fillId="0" borderId="15" xfId="0" applyBorder="1" applyAlignment="1">
      <alignment horizontal="right" indent="1"/>
    </xf>
    <xf numFmtId="1" fontId="14" fillId="0" borderId="15" xfId="0" applyNumberFormat="1" applyFont="1" applyBorder="1" applyAlignment="1">
      <alignment horizontal="right" indent="1"/>
    </xf>
    <xf numFmtId="166" fontId="0" fillId="0" borderId="15" xfId="0" applyNumberFormat="1" applyBorder="1" applyAlignment="1">
      <alignment horizontal="right" indent="1"/>
    </xf>
    <xf numFmtId="165" fontId="4" fillId="0" borderId="15" xfId="0" applyNumberFormat="1" applyFont="1" applyFill="1" applyBorder="1" applyAlignment="1">
      <alignment horizontal="right" indent="1"/>
    </xf>
    <xf numFmtId="164" fontId="4" fillId="0" borderId="15" xfId="0" applyNumberFormat="1" applyFont="1" applyFill="1" applyBorder="1" applyAlignment="1">
      <alignment horizontal="right" indent="1"/>
    </xf>
    <xf numFmtId="0" fontId="0" fillId="0" borderId="16" xfId="0" applyBorder="1"/>
    <xf numFmtId="0" fontId="0" fillId="0" borderId="11" xfId="0" applyBorder="1"/>
    <xf numFmtId="1" fontId="7" fillId="0" borderId="17" xfId="0" applyNumberFormat="1" applyFont="1" applyBorder="1" applyAlignment="1">
      <alignment horizontal="right" indent="1"/>
    </xf>
    <xf numFmtId="165" fontId="7" fillId="0" borderId="18" xfId="0" applyNumberFormat="1" applyFont="1" applyFill="1" applyBorder="1" applyAlignment="1">
      <alignment horizontal="right" indent="1"/>
    </xf>
    <xf numFmtId="165" fontId="4" fillId="0" borderId="0" xfId="0" applyNumberFormat="1" applyFont="1" applyAlignment="1">
      <alignment horizontal="center"/>
    </xf>
    <xf numFmtId="164" fontId="4" fillId="0" borderId="0" xfId="0" applyNumberFormat="1" applyFont="1"/>
    <xf numFmtId="0" fontId="8" fillId="0" borderId="0" xfId="0" applyFont="1"/>
    <xf numFmtId="0" fontId="14" fillId="0" borderId="0" xfId="0" applyFont="1"/>
    <xf numFmtId="167" fontId="7" fillId="0" borderId="1" xfId="0" applyNumberFormat="1" applyFont="1" applyBorder="1" applyAlignment="1">
      <alignment horizontal="center"/>
    </xf>
    <xf numFmtId="164" fontId="7" fillId="0" borderId="15" xfId="0" applyNumberFormat="1" applyFont="1" applyBorder="1" applyAlignment="1">
      <alignment horizontal="right" indent="1"/>
    </xf>
    <xf numFmtId="0" fontId="9" fillId="0" borderId="19" xfId="0" applyFont="1" applyFill="1" applyBorder="1" applyAlignment="1">
      <alignment wrapText="1"/>
    </xf>
    <xf numFmtId="0" fontId="2" fillId="3" borderId="0" xfId="0" applyFont="1" applyFill="1" applyAlignment="1">
      <alignment horizontal="center"/>
    </xf>
    <xf numFmtId="1" fontId="2" fillId="0" borderId="1" xfId="0" applyNumberFormat="1" applyFont="1" applyFill="1" applyBorder="1" applyAlignment="1">
      <alignment horizontal="center"/>
    </xf>
    <xf numFmtId="0" fontId="2" fillId="0" borderId="1" xfId="0" applyFont="1" applyFill="1" applyBorder="1" applyAlignment="1">
      <alignment horizontal="center"/>
    </xf>
    <xf numFmtId="1" fontId="2" fillId="0" borderId="8" xfId="0" applyNumberFormat="1" applyFont="1" applyFill="1" applyBorder="1" applyAlignment="1">
      <alignment horizontal="center"/>
    </xf>
    <xf numFmtId="1" fontId="2" fillId="0" borderId="6" xfId="0" applyNumberFormat="1" applyFont="1" applyFill="1" applyBorder="1" applyAlignment="1">
      <alignment horizontal="center"/>
    </xf>
    <xf numFmtId="1" fontId="2" fillId="0" borderId="9" xfId="0" applyNumberFormat="1" applyFont="1" applyFill="1" applyBorder="1" applyAlignment="1">
      <alignment horizontal="center"/>
    </xf>
    <xf numFmtId="0" fontId="2" fillId="3" borderId="0" xfId="0" applyFont="1" applyFill="1"/>
    <xf numFmtId="1" fontId="2" fillId="3" borderId="0" xfId="0" applyNumberFormat="1" applyFont="1" applyFill="1" applyAlignment="1">
      <alignment horizontal="center"/>
    </xf>
    <xf numFmtId="1" fontId="2" fillId="0" borderId="0" xfId="0" applyNumberFormat="1" applyFont="1" applyFill="1" applyAlignment="1">
      <alignment horizontal="left"/>
    </xf>
    <xf numFmtId="0" fontId="2" fillId="4" borderId="0" xfId="0" applyFont="1" applyFill="1" applyAlignment="1" applyProtection="1">
      <alignment horizontal="center"/>
      <protection locked="0"/>
    </xf>
    <xf numFmtId="9" fontId="2" fillId="4" borderId="0" xfId="0" applyNumberFormat="1" applyFont="1" applyFill="1" applyAlignment="1" applyProtection="1">
      <alignment horizontal="center"/>
      <protection locked="0"/>
    </xf>
    <xf numFmtId="0" fontId="9" fillId="0" borderId="20" xfId="0" applyFont="1" applyFill="1" applyBorder="1" applyAlignment="1">
      <alignment wrapText="1"/>
    </xf>
    <xf numFmtId="0" fontId="4" fillId="0" borderId="21" xfId="0" applyFont="1" applyBorder="1"/>
    <xf numFmtId="0" fontId="4" fillId="0" borderId="10" xfId="0" applyFont="1" applyBorder="1"/>
    <xf numFmtId="0" fontId="14" fillId="0" borderId="1" xfId="0" applyFont="1" applyBorder="1"/>
    <xf numFmtId="165" fontId="12" fillId="0" borderId="15" xfId="0" applyNumberFormat="1" applyFont="1" applyFill="1" applyBorder="1" applyAlignment="1">
      <alignment horizontal="right" indent="1"/>
    </xf>
    <xf numFmtId="0" fontId="0" fillId="0" borderId="22" xfId="0" applyBorder="1"/>
    <xf numFmtId="0" fontId="4" fillId="0" borderId="22" xfId="0" applyFont="1" applyBorder="1"/>
    <xf numFmtId="0" fontId="4" fillId="0" borderId="23" xfId="0" applyFont="1" applyFill="1" applyBorder="1"/>
    <xf numFmtId="2" fontId="4" fillId="0" borderId="8" xfId="0" applyNumberFormat="1" applyFont="1" applyFill="1" applyBorder="1" applyAlignment="1">
      <alignment horizontal="center"/>
    </xf>
    <xf numFmtId="0" fontId="15" fillId="0" borderId="1" xfId="0" applyFont="1" applyBorder="1" applyAlignment="1">
      <alignment horizontal="center"/>
    </xf>
    <xf numFmtId="1" fontId="14" fillId="0" borderId="1" xfId="0" applyNumberFormat="1" applyFont="1" applyBorder="1" applyAlignment="1">
      <alignment horizontal="center"/>
    </xf>
    <xf numFmtId="167" fontId="14" fillId="0" borderId="1" xfId="0" applyNumberFormat="1" applyFont="1" applyFill="1" applyBorder="1" applyAlignment="1">
      <alignment horizontal="center"/>
    </xf>
    <xf numFmtId="167" fontId="14" fillId="0" borderId="10" xfId="0" applyNumberFormat="1" applyFont="1" applyFill="1" applyBorder="1" applyAlignment="1">
      <alignment horizontal="center"/>
    </xf>
    <xf numFmtId="1" fontId="14" fillId="0" borderId="11" xfId="0" applyNumberFormat="1" applyFont="1" applyFill="1" applyBorder="1" applyAlignment="1">
      <alignment horizontal="center"/>
    </xf>
    <xf numFmtId="2" fontId="14" fillId="0" borderId="1" xfId="0" applyNumberFormat="1" applyFont="1" applyBorder="1" applyAlignment="1">
      <alignment horizontal="center"/>
    </xf>
    <xf numFmtId="2" fontId="14" fillId="0" borderId="8" xfId="0" applyNumberFormat="1" applyFont="1" applyBorder="1" applyAlignment="1">
      <alignment horizontal="center"/>
    </xf>
    <xf numFmtId="0" fontId="15" fillId="0" borderId="6" xfId="0" applyFont="1" applyBorder="1" applyAlignment="1">
      <alignment horizontal="center"/>
    </xf>
    <xf numFmtId="1" fontId="14" fillId="0" borderId="6" xfId="0" applyNumberFormat="1" applyFont="1" applyBorder="1" applyAlignment="1">
      <alignment horizontal="center"/>
    </xf>
    <xf numFmtId="167" fontId="14" fillId="0" borderId="6" xfId="0" applyNumberFormat="1" applyFont="1" applyFill="1" applyBorder="1" applyAlignment="1">
      <alignment horizontal="center"/>
    </xf>
    <xf numFmtId="167" fontId="14" fillId="0" borderId="24" xfId="0" applyNumberFormat="1" applyFont="1" applyFill="1" applyBorder="1" applyAlignment="1">
      <alignment horizontal="center"/>
    </xf>
    <xf numFmtId="1" fontId="14" fillId="0" borderId="25" xfId="0" applyNumberFormat="1" applyFont="1" applyFill="1" applyBorder="1" applyAlignment="1">
      <alignment horizontal="center"/>
    </xf>
    <xf numFmtId="2" fontId="14" fillId="0" borderId="6" xfId="0" applyNumberFormat="1" applyFont="1" applyBorder="1" applyAlignment="1">
      <alignment horizontal="center"/>
    </xf>
    <xf numFmtId="2" fontId="14" fillId="0" borderId="9" xfId="0" applyNumberFormat="1" applyFont="1" applyBorder="1" applyAlignment="1">
      <alignment horizontal="center"/>
    </xf>
    <xf numFmtId="167" fontId="0" fillId="4" borderId="0" xfId="0" applyNumberFormat="1" applyFill="1" applyAlignment="1">
      <alignment horizontal="center"/>
    </xf>
    <xf numFmtId="0" fontId="0" fillId="4" borderId="0" xfId="0" applyFill="1" applyAlignment="1">
      <alignment horizontal="center"/>
    </xf>
    <xf numFmtId="0" fontId="16" fillId="0" borderId="1" xfId="0" applyFont="1" applyBorder="1"/>
    <xf numFmtId="165" fontId="16" fillId="0" borderId="1" xfId="0" applyNumberFormat="1" applyFont="1" applyBorder="1" applyAlignment="1">
      <alignment horizontal="right"/>
    </xf>
    <xf numFmtId="167" fontId="0" fillId="0" borderId="1" xfId="0" applyNumberFormat="1" applyBorder="1"/>
    <xf numFmtId="0" fontId="0" fillId="0" borderId="14" xfId="0" applyBorder="1" applyAlignment="1">
      <alignment horizontal="center" wrapText="1"/>
    </xf>
    <xf numFmtId="0" fontId="0" fillId="0" borderId="1" xfId="0" applyBorder="1" applyAlignment="1">
      <alignment horizontal="center" wrapText="1"/>
    </xf>
    <xf numFmtId="0" fontId="2" fillId="0" borderId="1" xfId="0" applyFont="1" applyBorder="1" applyAlignment="1">
      <alignment horizontal="center" wrapText="1"/>
    </xf>
    <xf numFmtId="0" fontId="2" fillId="0" borderId="14" xfId="0" applyFont="1" applyBorder="1"/>
    <xf numFmtId="1" fontId="0" fillId="0" borderId="1" xfId="0" applyNumberFormat="1" applyBorder="1" applyAlignment="1">
      <alignment horizontal="center"/>
    </xf>
    <xf numFmtId="164" fontId="0" fillId="0" borderId="1" xfId="0" applyNumberFormat="1" applyBorder="1" applyAlignment="1">
      <alignment horizontal="right" indent="1"/>
    </xf>
    <xf numFmtId="164" fontId="0" fillId="0" borderId="15" xfId="0" applyNumberFormat="1" applyBorder="1" applyAlignment="1">
      <alignment horizontal="right" indent="1"/>
    </xf>
    <xf numFmtId="167" fontId="16" fillId="0" borderId="1" xfId="0" applyNumberFormat="1" applyFont="1" applyBorder="1"/>
    <xf numFmtId="164" fontId="10" fillId="0" borderId="1" xfId="0" applyNumberFormat="1" applyFont="1" applyBorder="1" applyAlignment="1">
      <alignment horizontal="right" indent="1"/>
    </xf>
    <xf numFmtId="164" fontId="10" fillId="0" borderId="15" xfId="0" applyNumberFormat="1" applyFont="1" applyBorder="1" applyAlignment="1">
      <alignment horizontal="right" indent="1"/>
    </xf>
    <xf numFmtId="0" fontId="14" fillId="0" borderId="14" xfId="0" applyFont="1" applyBorder="1"/>
    <xf numFmtId="0" fontId="16" fillId="0" borderId="1" xfId="0" applyFont="1" applyBorder="1" applyAlignment="1">
      <alignment horizontal="center"/>
    </xf>
    <xf numFmtId="0" fontId="0" fillId="0" borderId="1" xfId="0" applyBorder="1" applyAlignment="1">
      <alignment horizontal="right" indent="1"/>
    </xf>
    <xf numFmtId="0" fontId="0" fillId="0" borderId="21" xfId="0" applyBorder="1"/>
    <xf numFmtId="0" fontId="0" fillId="0" borderId="10" xfId="0" applyBorder="1"/>
    <xf numFmtId="167" fontId="3" fillId="0" borderId="10" xfId="0" applyNumberFormat="1" applyFont="1" applyBorder="1" applyAlignment="1">
      <alignment horizontal="center"/>
    </xf>
    <xf numFmtId="1" fontId="0" fillId="0" borderId="10" xfId="0" applyNumberFormat="1" applyBorder="1" applyAlignment="1">
      <alignment horizontal="center"/>
    </xf>
    <xf numFmtId="0" fontId="0" fillId="0" borderId="26" xfId="0" applyBorder="1"/>
    <xf numFmtId="164" fontId="0" fillId="0" borderId="26" xfId="0" applyNumberFormat="1" applyBorder="1" applyAlignment="1">
      <alignment horizontal="right" indent="1"/>
    </xf>
    <xf numFmtId="164" fontId="10" fillId="0" borderId="26" xfId="0" applyNumberFormat="1" applyFont="1" applyBorder="1" applyAlignment="1">
      <alignment horizontal="right" indent="1"/>
    </xf>
    <xf numFmtId="0" fontId="0" fillId="0" borderId="26" xfId="0" applyBorder="1" applyAlignment="1">
      <alignment horizontal="right" indent="1"/>
    </xf>
    <xf numFmtId="164" fontId="10" fillId="0" borderId="27" xfId="0" applyNumberFormat="1" applyFont="1" applyBorder="1" applyAlignment="1">
      <alignment horizontal="right" indent="1"/>
    </xf>
    <xf numFmtId="164" fontId="10" fillId="0" borderId="15" xfId="0" applyNumberFormat="1" applyFont="1" applyFill="1" applyBorder="1" applyAlignment="1">
      <alignment horizontal="right" indent="1"/>
    </xf>
    <xf numFmtId="167" fontId="0" fillId="0" borderId="1" xfId="0" applyNumberFormat="1" applyFill="1" applyBorder="1" applyAlignment="1">
      <alignment horizontal="center"/>
    </xf>
    <xf numFmtId="164" fontId="0" fillId="0" borderId="10" xfId="0" applyNumberFormat="1" applyBorder="1" applyAlignment="1">
      <alignment horizontal="right" indent="1"/>
    </xf>
    <xf numFmtId="164" fontId="4" fillId="0" borderId="10" xfId="0" applyNumberFormat="1" applyFont="1" applyFill="1" applyBorder="1" applyAlignment="1">
      <alignment horizontal="right" indent="1"/>
    </xf>
    <xf numFmtId="164" fontId="10" fillId="0" borderId="27" xfId="0" applyNumberFormat="1" applyFont="1" applyFill="1" applyBorder="1" applyAlignment="1">
      <alignment horizontal="right" indent="1"/>
    </xf>
    <xf numFmtId="164" fontId="4" fillId="0" borderId="28" xfId="0" applyNumberFormat="1" applyFont="1" applyFill="1" applyBorder="1" applyAlignment="1">
      <alignment horizontal="right" indent="1"/>
    </xf>
    <xf numFmtId="0" fontId="14" fillId="0" borderId="0" xfId="0" applyFont="1" applyFill="1"/>
    <xf numFmtId="0" fontId="20" fillId="0" borderId="29" xfId="0" applyFont="1" applyBorder="1"/>
    <xf numFmtId="0" fontId="20" fillId="0" borderId="30" xfId="0" applyFont="1" applyBorder="1" applyAlignment="1">
      <alignment horizontal="center" wrapText="1"/>
    </xf>
    <xf numFmtId="0" fontId="20" fillId="0" borderId="5" xfId="0" applyFont="1" applyBorder="1" applyAlignment="1">
      <alignment horizontal="center" wrapText="1"/>
    </xf>
    <xf numFmtId="0" fontId="22" fillId="0" borderId="1" xfId="0" applyFont="1" applyBorder="1" applyAlignment="1">
      <alignment horizontal="center" wrapText="1"/>
    </xf>
    <xf numFmtId="0" fontId="20" fillId="0" borderId="1" xfId="0" applyFont="1" applyBorder="1" applyAlignment="1">
      <alignment horizontal="center" wrapText="1"/>
    </xf>
    <xf numFmtId="0" fontId="20" fillId="0" borderId="26" xfId="0" applyFont="1" applyBorder="1" applyAlignment="1">
      <alignment horizontal="center" wrapText="1"/>
    </xf>
    <xf numFmtId="0" fontId="20" fillId="0" borderId="15" xfId="0" applyFont="1" applyBorder="1" applyAlignment="1">
      <alignment horizontal="center" wrapText="1"/>
    </xf>
    <xf numFmtId="0" fontId="20" fillId="0" borderId="30" xfId="0" applyFont="1" applyBorder="1"/>
    <xf numFmtId="167" fontId="20" fillId="0" borderId="5" xfId="0" applyNumberFormat="1" applyFont="1" applyBorder="1" applyAlignment="1">
      <alignment horizontal="center"/>
    </xf>
    <xf numFmtId="167" fontId="22" fillId="0" borderId="1" xfId="0" applyNumberFormat="1" applyFont="1" applyBorder="1" applyAlignment="1">
      <alignment horizontal="center"/>
    </xf>
    <xf numFmtId="167" fontId="20" fillId="0" borderId="1" xfId="0" applyNumberFormat="1" applyFont="1" applyBorder="1" applyAlignment="1">
      <alignment horizontal="center"/>
    </xf>
    <xf numFmtId="167" fontId="20" fillId="0" borderId="26" xfId="0" applyNumberFormat="1" applyFont="1" applyBorder="1" applyAlignment="1">
      <alignment horizontal="center"/>
    </xf>
    <xf numFmtId="167" fontId="20" fillId="0" borderId="15" xfId="0" applyNumberFormat="1" applyFont="1" applyBorder="1" applyAlignment="1">
      <alignment horizontal="center"/>
    </xf>
    <xf numFmtId="0" fontId="20" fillId="0" borderId="15" xfId="0" applyFont="1" applyBorder="1"/>
    <xf numFmtId="0" fontId="20" fillId="0" borderId="31" xfId="0" applyFont="1" applyBorder="1"/>
    <xf numFmtId="167" fontId="20" fillId="0" borderId="7" xfId="0" applyNumberFormat="1" applyFont="1" applyBorder="1" applyAlignment="1">
      <alignment horizontal="center"/>
    </xf>
    <xf numFmtId="167" fontId="20" fillId="0" borderId="8" xfId="0" applyNumberFormat="1" applyFont="1" applyBorder="1" applyAlignment="1">
      <alignment horizontal="center"/>
    </xf>
    <xf numFmtId="167" fontId="20" fillId="0" borderId="32" xfId="0" applyNumberFormat="1" applyFont="1" applyBorder="1" applyAlignment="1">
      <alignment horizontal="center"/>
    </xf>
    <xf numFmtId="167" fontId="22" fillId="0" borderId="8" xfId="0" applyNumberFormat="1" applyFont="1" applyBorder="1" applyAlignment="1">
      <alignment horizontal="center"/>
    </xf>
    <xf numFmtId="167" fontId="20" fillId="0" borderId="33" xfId="0" applyNumberFormat="1" applyFont="1" applyBorder="1" applyAlignment="1">
      <alignment horizont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vertical="center"/>
    </xf>
    <xf numFmtId="0" fontId="20" fillId="0" borderId="39" xfId="0" applyFont="1" applyBorder="1" applyAlignment="1">
      <alignment horizontal="center" vertical="center"/>
    </xf>
    <xf numFmtId="1" fontId="20" fillId="0" borderId="11" xfId="0" applyNumberFormat="1" applyFont="1" applyFill="1" applyBorder="1" applyAlignment="1">
      <alignment horizontal="center" vertical="center"/>
    </xf>
    <xf numFmtId="1" fontId="20" fillId="0" borderId="17" xfId="0" applyNumberFormat="1" applyFont="1" applyFill="1" applyBorder="1" applyAlignment="1">
      <alignment horizontal="center" vertical="center"/>
    </xf>
    <xf numFmtId="0" fontId="20" fillId="0" borderId="40" xfId="0" applyFont="1" applyBorder="1" applyAlignment="1">
      <alignment vertical="center"/>
    </xf>
    <xf numFmtId="0" fontId="20" fillId="0" borderId="41" xfId="0" applyFont="1" applyBorder="1" applyAlignment="1">
      <alignment horizontal="center" vertical="center"/>
    </xf>
    <xf numFmtId="1" fontId="20" fillId="0" borderId="1" xfId="0" applyNumberFormat="1" applyFont="1" applyFill="1" applyBorder="1" applyAlignment="1">
      <alignment horizontal="center" vertical="center"/>
    </xf>
    <xf numFmtId="1" fontId="20" fillId="0" borderId="15" xfId="0" applyNumberFormat="1" applyFont="1" applyFill="1" applyBorder="1" applyAlignment="1">
      <alignment horizontal="center" vertical="center"/>
    </xf>
    <xf numFmtId="0" fontId="20" fillId="0" borderId="40" xfId="0" applyFont="1" applyFill="1" applyBorder="1" applyAlignment="1">
      <alignment vertical="center"/>
    </xf>
    <xf numFmtId="0" fontId="20" fillId="0" borderId="41" xfId="0" applyFont="1" applyFill="1" applyBorder="1" applyAlignment="1">
      <alignment horizontal="center" vertical="center"/>
    </xf>
    <xf numFmtId="0" fontId="15" fillId="0" borderId="0" xfId="0" applyFont="1"/>
    <xf numFmtId="164" fontId="4" fillId="5" borderId="1" xfId="0" applyNumberFormat="1" applyFont="1" applyFill="1" applyBorder="1" applyAlignment="1">
      <alignment horizontal="right" indent="1"/>
    </xf>
    <xf numFmtId="0" fontId="2" fillId="5" borderId="1" xfId="0" applyFont="1" applyFill="1" applyBorder="1" applyAlignment="1">
      <alignment horizontal="center" wrapText="1"/>
    </xf>
    <xf numFmtId="0" fontId="2" fillId="5" borderId="15" xfId="0" applyFont="1" applyFill="1" applyBorder="1" applyAlignment="1">
      <alignment horizontal="center" wrapText="1"/>
    </xf>
    <xf numFmtId="164" fontId="4" fillId="5" borderId="15" xfId="0" applyNumberFormat="1" applyFont="1" applyFill="1" applyBorder="1" applyAlignment="1">
      <alignment horizontal="right" indent="1"/>
    </xf>
    <xf numFmtId="0" fontId="4" fillId="6" borderId="14" xfId="0" applyFont="1" applyFill="1" applyBorder="1"/>
    <xf numFmtId="0" fontId="4" fillId="6" borderId="1" xfId="0" applyFont="1" applyFill="1" applyBorder="1"/>
    <xf numFmtId="165" fontId="4" fillId="6" borderId="15" xfId="0" applyNumberFormat="1" applyFont="1" applyFill="1" applyBorder="1" applyAlignment="1">
      <alignment horizontal="right" indent="1"/>
    </xf>
    <xf numFmtId="0" fontId="4" fillId="6" borderId="21" xfId="0" applyFont="1" applyFill="1" applyBorder="1"/>
    <xf numFmtId="0" fontId="4" fillId="6" borderId="10" xfId="0" applyFont="1" applyFill="1" applyBorder="1"/>
    <xf numFmtId="0" fontId="14" fillId="6" borderId="10" xfId="0" applyFont="1" applyFill="1" applyBorder="1"/>
    <xf numFmtId="164" fontId="4" fillId="5" borderId="10" xfId="0" applyNumberFormat="1" applyFont="1" applyFill="1" applyBorder="1" applyAlignment="1">
      <alignment horizontal="right" indent="1"/>
    </xf>
    <xf numFmtId="164" fontId="4" fillId="5" borderId="28" xfId="0" applyNumberFormat="1" applyFont="1" applyFill="1" applyBorder="1" applyAlignment="1">
      <alignment horizontal="right" indent="1"/>
    </xf>
    <xf numFmtId="0" fontId="4" fillId="0" borderId="21" xfId="0" applyFont="1" applyFill="1" applyBorder="1"/>
    <xf numFmtId="0" fontId="4" fillId="0" borderId="10" xfId="0" applyFont="1" applyFill="1" applyBorder="1"/>
    <xf numFmtId="0" fontId="14" fillId="0" borderId="10" xfId="0" applyFont="1" applyFill="1" applyBorder="1"/>
    <xf numFmtId="165" fontId="4" fillId="0" borderId="28" xfId="0" applyNumberFormat="1" applyFont="1" applyFill="1" applyBorder="1" applyAlignment="1">
      <alignment horizontal="right" indent="1"/>
    </xf>
    <xf numFmtId="0" fontId="7" fillId="0" borderId="0" xfId="0" applyFont="1" applyFill="1"/>
    <xf numFmtId="0" fontId="3" fillId="0" borderId="0" xfId="0" applyFont="1" applyFill="1" applyAlignment="1" applyProtection="1">
      <alignment horizontal="center"/>
      <protection locked="0"/>
    </xf>
    <xf numFmtId="167" fontId="2" fillId="0" borderId="1" xfId="0" applyNumberFormat="1" applyFont="1" applyBorder="1" applyAlignment="1" applyProtection="1">
      <alignment horizontal="center"/>
    </xf>
    <xf numFmtId="164" fontId="13" fillId="0" borderId="15" xfId="0" applyNumberFormat="1" applyFont="1" applyBorder="1" applyAlignment="1" applyProtection="1">
      <alignment horizontal="right" indent="1"/>
      <protection locked="0"/>
    </xf>
    <xf numFmtId="165" fontId="3" fillId="0" borderId="1" xfId="0" applyNumberFormat="1" applyFont="1" applyBorder="1" applyAlignment="1" applyProtection="1">
      <alignment horizontal="center"/>
      <protection locked="0"/>
    </xf>
    <xf numFmtId="165" fontId="3" fillId="0" borderId="15" xfId="0" applyNumberFormat="1" applyFont="1" applyBorder="1" applyAlignment="1" applyProtection="1">
      <alignment horizontal="right" indent="1"/>
      <protection locked="0"/>
    </xf>
    <xf numFmtId="164" fontId="3" fillId="0" borderId="1" xfId="0" applyNumberFormat="1" applyFont="1" applyBorder="1" applyAlignment="1" applyProtection="1">
      <alignment horizontal="center"/>
      <protection locked="0"/>
    </xf>
    <xf numFmtId="166" fontId="3" fillId="0" borderId="1" xfId="0" applyNumberFormat="1" applyFont="1" applyBorder="1" applyAlignment="1" applyProtection="1">
      <alignment horizontal="center"/>
      <protection locked="0"/>
    </xf>
    <xf numFmtId="9" fontId="3" fillId="0" borderId="15" xfId="0" applyNumberFormat="1" applyFont="1" applyBorder="1" applyAlignment="1" applyProtection="1">
      <alignment horizontal="right" indent="1"/>
      <protection locked="0"/>
    </xf>
    <xf numFmtId="164" fontId="3" fillId="0" borderId="15" xfId="0" applyNumberFormat="1" applyFont="1" applyBorder="1" applyAlignment="1" applyProtection="1">
      <alignment horizontal="right" indent="1"/>
      <protection locked="0"/>
    </xf>
    <xf numFmtId="166" fontId="3" fillId="0" borderId="15" xfId="0" applyNumberFormat="1" applyFont="1" applyBorder="1" applyAlignment="1" applyProtection="1">
      <alignment horizontal="right" indent="1"/>
      <protection locked="0"/>
    </xf>
    <xf numFmtId="0" fontId="0" fillId="0" borderId="0" xfId="0" applyProtection="1"/>
    <xf numFmtId="0" fontId="3" fillId="0" borderId="0" xfId="0" applyFont="1" applyAlignment="1" applyProtection="1">
      <alignment horizontal="center"/>
    </xf>
    <xf numFmtId="0" fontId="19" fillId="0" borderId="0" xfId="0" applyFont="1" applyProtection="1"/>
    <xf numFmtId="0" fontId="2" fillId="0" borderId="0" xfId="0" applyFont="1" applyFill="1" applyAlignment="1" applyProtection="1">
      <alignment horizontal="center"/>
    </xf>
    <xf numFmtId="1" fontId="2" fillId="0" borderId="0" xfId="0" applyNumberFormat="1" applyFont="1" applyFill="1" applyAlignment="1" applyProtection="1">
      <alignment horizontal="left"/>
    </xf>
    <xf numFmtId="0" fontId="0" fillId="0" borderId="0" xfId="0" quotePrefix="1" applyAlignment="1" applyProtection="1">
      <alignment horizontal="center"/>
    </xf>
    <xf numFmtId="0" fontId="0" fillId="0" borderId="0" xfId="0" applyAlignment="1" applyProtection="1">
      <alignment horizontal="center"/>
    </xf>
    <xf numFmtId="0" fontId="0" fillId="0" borderId="2" xfId="0" applyBorder="1" applyProtection="1"/>
    <xf numFmtId="0" fontId="2" fillId="0" borderId="3" xfId="0" applyFont="1" applyBorder="1" applyAlignment="1" applyProtection="1">
      <alignment horizontal="center"/>
    </xf>
    <xf numFmtId="0" fontId="2" fillId="0" borderId="4" xfId="0" applyFont="1" applyBorder="1" applyAlignment="1" applyProtection="1">
      <alignment horizontal="center"/>
    </xf>
    <xf numFmtId="0" fontId="0" fillId="0" borderId="5" xfId="0" applyBorder="1" applyProtection="1"/>
    <xf numFmtId="0" fontId="2" fillId="0" borderId="1" xfId="0" applyFont="1" applyFill="1" applyBorder="1" applyAlignment="1" applyProtection="1">
      <alignment horizontal="center"/>
    </xf>
    <xf numFmtId="1" fontId="2" fillId="0" borderId="1" xfId="0" applyNumberFormat="1" applyFont="1" applyFill="1" applyBorder="1" applyAlignment="1" applyProtection="1">
      <alignment horizontal="center"/>
    </xf>
    <xf numFmtId="1" fontId="2" fillId="0" borderId="6" xfId="0" applyNumberFormat="1" applyFont="1" applyFill="1" applyBorder="1" applyAlignment="1" applyProtection="1">
      <alignment horizontal="center"/>
    </xf>
    <xf numFmtId="0" fontId="0" fillId="4" borderId="5" xfId="0" applyFill="1" applyBorder="1" applyProtection="1"/>
    <xf numFmtId="0" fontId="0" fillId="4" borderId="1" xfId="0" applyFill="1" applyBorder="1" applyAlignment="1" applyProtection="1">
      <alignment horizontal="center"/>
    </xf>
    <xf numFmtId="0" fontId="0" fillId="4" borderId="6" xfId="0" applyFill="1" applyBorder="1" applyAlignment="1" applyProtection="1">
      <alignment horizontal="center"/>
    </xf>
    <xf numFmtId="0" fontId="0" fillId="0" borderId="7" xfId="0" applyBorder="1" applyProtection="1"/>
    <xf numFmtId="1" fontId="2" fillId="0" borderId="8" xfId="0" applyNumberFormat="1" applyFont="1" applyFill="1" applyBorder="1" applyAlignment="1" applyProtection="1">
      <alignment horizontal="center"/>
    </xf>
    <xf numFmtId="1" fontId="2" fillId="0" borderId="9" xfId="0" applyNumberFormat="1" applyFont="1" applyFill="1" applyBorder="1" applyAlignment="1" applyProtection="1">
      <alignment horizontal="center"/>
    </xf>
    <xf numFmtId="0" fontId="2" fillId="0" borderId="1" xfId="0" applyFont="1" applyBorder="1" applyAlignment="1" applyProtection="1">
      <alignment horizontal="center"/>
    </xf>
    <xf numFmtId="1" fontId="2" fillId="0" borderId="1" xfId="0" applyNumberFormat="1" applyFont="1" applyBorder="1" applyAlignment="1" applyProtection="1">
      <alignment horizontal="center"/>
    </xf>
    <xf numFmtId="1" fontId="2" fillId="0" borderId="6" xfId="0" applyNumberFormat="1" applyFont="1" applyBorder="1" applyAlignment="1" applyProtection="1">
      <alignment horizontal="center"/>
    </xf>
    <xf numFmtId="167" fontId="2" fillId="0" borderId="6" xfId="0" applyNumberFormat="1" applyFont="1" applyBorder="1" applyAlignment="1" applyProtection="1">
      <alignment horizontal="center"/>
    </xf>
    <xf numFmtId="1" fontId="2" fillId="0" borderId="8" xfId="0" applyNumberFormat="1" applyFont="1" applyBorder="1" applyAlignment="1" applyProtection="1">
      <alignment horizontal="center"/>
    </xf>
    <xf numFmtId="1" fontId="2" fillId="0" borderId="9" xfId="0" applyNumberFormat="1" applyFont="1" applyBorder="1" applyAlignment="1" applyProtection="1">
      <alignment horizontal="center"/>
    </xf>
    <xf numFmtId="0" fontId="0" fillId="0" borderId="22" xfId="0" applyBorder="1" applyProtection="1"/>
    <xf numFmtId="0" fontId="15" fillId="0" borderId="1" xfId="0" applyFont="1" applyBorder="1" applyAlignment="1" applyProtection="1">
      <alignment horizontal="center"/>
    </xf>
    <xf numFmtId="0" fontId="8" fillId="0" borderId="1" xfId="0" applyFont="1" applyBorder="1" applyAlignment="1" applyProtection="1">
      <alignment horizontal="center"/>
    </xf>
    <xf numFmtId="0" fontId="15" fillId="0" borderId="6" xfId="0" applyFont="1" applyBorder="1" applyAlignment="1" applyProtection="1">
      <alignment horizontal="center"/>
    </xf>
    <xf numFmtId="0" fontId="8" fillId="0" borderId="0" xfId="0" applyFont="1" applyFill="1" applyBorder="1" applyAlignment="1" applyProtection="1">
      <alignment horizontal="center"/>
    </xf>
    <xf numFmtId="0" fontId="4" fillId="0" borderId="22" xfId="0" applyFont="1" applyBorder="1" applyProtection="1"/>
    <xf numFmtId="1" fontId="14" fillId="0" borderId="1" xfId="0" applyNumberFormat="1" applyFont="1" applyBorder="1" applyAlignment="1" applyProtection="1">
      <alignment horizontal="center"/>
    </xf>
    <xf numFmtId="1" fontId="4" fillId="0" borderId="1" xfId="0" applyNumberFormat="1" applyFont="1" applyBorder="1" applyAlignment="1" applyProtection="1">
      <alignment horizontal="center"/>
    </xf>
    <xf numFmtId="1" fontId="14" fillId="0" borderId="6" xfId="0" applyNumberFormat="1" applyFont="1" applyBorder="1" applyAlignment="1" applyProtection="1">
      <alignment horizontal="center"/>
    </xf>
    <xf numFmtId="167" fontId="14" fillId="0" borderId="1" xfId="0" applyNumberFormat="1" applyFont="1" applyFill="1" applyBorder="1" applyAlignment="1" applyProtection="1">
      <alignment horizontal="center"/>
    </xf>
    <xf numFmtId="167" fontId="4" fillId="0" borderId="1" xfId="0" applyNumberFormat="1" applyFont="1" applyFill="1" applyBorder="1" applyAlignment="1" applyProtection="1">
      <alignment horizontal="center"/>
    </xf>
    <xf numFmtId="167" fontId="14" fillId="0" borderId="6" xfId="0" applyNumberFormat="1" applyFont="1" applyFill="1" applyBorder="1" applyAlignment="1" applyProtection="1">
      <alignment horizontal="center"/>
    </xf>
    <xf numFmtId="167" fontId="14" fillId="0" borderId="10" xfId="0" applyNumberFormat="1" applyFont="1" applyFill="1" applyBorder="1" applyAlignment="1" applyProtection="1">
      <alignment horizontal="center"/>
    </xf>
    <xf numFmtId="167" fontId="4" fillId="0" borderId="10" xfId="0" applyNumberFormat="1" applyFont="1" applyFill="1" applyBorder="1" applyAlignment="1" applyProtection="1">
      <alignment horizontal="center"/>
    </xf>
    <xf numFmtId="167" fontId="14" fillId="0" borderId="24" xfId="0" applyNumberFormat="1" applyFont="1" applyFill="1" applyBorder="1" applyAlignment="1" applyProtection="1">
      <alignment horizontal="center"/>
    </xf>
    <xf numFmtId="1" fontId="14" fillId="0" borderId="11" xfId="0" applyNumberFormat="1" applyFont="1" applyFill="1" applyBorder="1" applyAlignment="1" applyProtection="1">
      <alignment horizontal="center"/>
    </xf>
    <xf numFmtId="1" fontId="4" fillId="0" borderId="11" xfId="0" applyNumberFormat="1" applyFont="1" applyFill="1" applyBorder="1" applyAlignment="1" applyProtection="1">
      <alignment horizontal="center"/>
    </xf>
    <xf numFmtId="1" fontId="14" fillId="0" borderId="25" xfId="0" applyNumberFormat="1" applyFont="1" applyFill="1" applyBorder="1" applyAlignment="1" applyProtection="1">
      <alignment horizontal="center"/>
    </xf>
    <xf numFmtId="2" fontId="14" fillId="0" borderId="1" xfId="0" applyNumberFormat="1" applyFont="1" applyBorder="1" applyAlignment="1" applyProtection="1">
      <alignment horizontal="center"/>
    </xf>
    <xf numFmtId="2" fontId="4" fillId="0" borderId="1" xfId="0" applyNumberFormat="1" applyFont="1" applyBorder="1" applyAlignment="1" applyProtection="1">
      <alignment horizontal="center"/>
    </xf>
    <xf numFmtId="2" fontId="14" fillId="0" borderId="6" xfId="0" applyNumberFormat="1" applyFont="1" applyBorder="1" applyAlignment="1" applyProtection="1">
      <alignment horizontal="center"/>
    </xf>
    <xf numFmtId="0" fontId="4" fillId="0" borderId="23" xfId="0" applyFont="1" applyFill="1" applyBorder="1" applyProtection="1"/>
    <xf numFmtId="2" fontId="14" fillId="0" borderId="8" xfId="0" applyNumberFormat="1" applyFont="1" applyBorder="1" applyAlignment="1" applyProtection="1">
      <alignment horizontal="center"/>
    </xf>
    <xf numFmtId="2" fontId="4" fillId="0" borderId="8" xfId="0" applyNumberFormat="1" applyFont="1" applyFill="1" applyBorder="1" applyAlignment="1" applyProtection="1">
      <alignment horizontal="center"/>
    </xf>
    <xf numFmtId="2" fontId="14" fillId="0" borderId="9" xfId="0" applyNumberFormat="1" applyFont="1" applyBorder="1" applyAlignment="1" applyProtection="1">
      <alignment horizontal="center"/>
    </xf>
    <xf numFmtId="0" fontId="4" fillId="0" borderId="0" xfId="0" applyFont="1" applyFill="1" applyBorder="1" applyProtection="1"/>
    <xf numFmtId="0" fontId="4" fillId="0" borderId="0" xfId="0" applyFont="1" applyAlignment="1" applyProtection="1">
      <alignment horizontal="center"/>
    </xf>
    <xf numFmtId="0" fontId="0" fillId="0" borderId="0" xfId="0" applyFill="1" applyProtection="1"/>
    <xf numFmtId="0" fontId="10" fillId="0" borderId="0" xfId="0" applyFont="1" applyAlignment="1" applyProtection="1">
      <alignment horizontal="center"/>
    </xf>
    <xf numFmtId="0" fontId="1" fillId="0" borderId="0" xfId="0" applyFont="1" applyAlignment="1" applyProtection="1">
      <alignment horizontal="center"/>
    </xf>
    <xf numFmtId="1" fontId="1" fillId="0" borderId="0" xfId="0" applyNumberFormat="1" applyFont="1" applyAlignment="1" applyProtection="1">
      <alignment horizontal="center"/>
    </xf>
    <xf numFmtId="1" fontId="10" fillId="0" borderId="0" xfId="0" applyNumberFormat="1" applyFont="1" applyAlignment="1" applyProtection="1">
      <alignment horizontal="center"/>
    </xf>
    <xf numFmtId="167" fontId="0" fillId="0" borderId="0" xfId="0" applyNumberFormat="1" applyFill="1" applyAlignment="1" applyProtection="1">
      <alignment horizontal="center"/>
    </xf>
    <xf numFmtId="167" fontId="10" fillId="0" borderId="0" xfId="0" applyNumberFormat="1" applyFont="1" applyFill="1" applyAlignment="1" applyProtection="1">
      <alignment horizontal="center"/>
    </xf>
    <xf numFmtId="167" fontId="0" fillId="0" borderId="0" xfId="0" applyNumberFormat="1" applyAlignment="1" applyProtection="1">
      <alignment horizontal="center"/>
    </xf>
    <xf numFmtId="0" fontId="2" fillId="3" borderId="0" xfId="0" applyFont="1" applyFill="1" applyAlignment="1" applyProtection="1">
      <alignment horizontal="center"/>
    </xf>
    <xf numFmtId="0" fontId="2" fillId="3" borderId="0" xfId="0" applyFont="1" applyFill="1" applyProtection="1"/>
    <xf numFmtId="1" fontId="2" fillId="3" borderId="0" xfId="0" applyNumberFormat="1" applyFont="1" applyFill="1" applyAlignment="1" applyProtection="1">
      <alignment horizontal="center"/>
    </xf>
    <xf numFmtId="0" fontId="0" fillId="4" borderId="0" xfId="0" applyFill="1" applyAlignment="1" applyProtection="1">
      <alignment horizontal="center"/>
    </xf>
    <xf numFmtId="167" fontId="0" fillId="0" borderId="0" xfId="0" applyNumberFormat="1" applyProtection="1"/>
    <xf numFmtId="167" fontId="0" fillId="4" borderId="0" xfId="0" applyNumberFormat="1" applyFill="1" applyAlignment="1" applyProtection="1">
      <alignment horizontal="center"/>
    </xf>
    <xf numFmtId="0" fontId="4" fillId="0" borderId="0" xfId="0" applyFont="1" applyProtection="1"/>
    <xf numFmtId="0" fontId="3" fillId="0" borderId="1" xfId="0" applyFont="1" applyBorder="1" applyAlignment="1" applyProtection="1">
      <alignment horizontal="center"/>
      <protection locked="0"/>
    </xf>
    <xf numFmtId="2" fontId="3" fillId="0" borderId="1" xfId="0" applyNumberFormat="1" applyFont="1" applyBorder="1" applyAlignment="1" applyProtection="1">
      <alignment horizontal="center"/>
      <protection locked="0"/>
    </xf>
    <xf numFmtId="1" fontId="3" fillId="0" borderId="1" xfId="0" applyNumberFormat="1" applyFont="1" applyBorder="1" applyAlignment="1" applyProtection="1">
      <alignment horizontal="center"/>
      <protection locked="0"/>
    </xf>
    <xf numFmtId="0" fontId="7" fillId="2" borderId="0" xfId="0" applyFont="1" applyFill="1"/>
    <xf numFmtId="9" fontId="23" fillId="0" borderId="0" xfId="0" applyNumberFormat="1" applyFont="1" applyAlignment="1" applyProtection="1">
      <alignment horizontal="center"/>
      <protection locked="0"/>
    </xf>
    <xf numFmtId="0" fontId="4" fillId="0" borderId="0" xfId="0" applyFont="1" applyAlignment="1">
      <alignment horizontal="center"/>
    </xf>
    <xf numFmtId="0" fontId="11" fillId="2" borderId="0"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4" fillId="2" borderId="0" xfId="0" applyFont="1" applyFill="1" applyAlignment="1">
      <alignment horizontal="center"/>
    </xf>
    <xf numFmtId="0" fontId="0" fillId="0" borderId="0" xfId="0" applyFill="1" applyAlignment="1">
      <alignment wrapText="1"/>
    </xf>
    <xf numFmtId="0" fontId="2" fillId="0" borderId="42" xfId="0" applyFont="1" applyBorder="1" applyAlignment="1" applyProtection="1">
      <alignment horizontal="center"/>
    </xf>
    <xf numFmtId="0" fontId="2" fillId="0" borderId="43" xfId="0" applyFont="1" applyBorder="1" applyAlignment="1" applyProtection="1">
      <alignment horizontal="center"/>
    </xf>
    <xf numFmtId="0" fontId="2" fillId="0" borderId="44" xfId="0" applyFont="1" applyBorder="1" applyAlignment="1" applyProtection="1">
      <alignment horizontal="center"/>
    </xf>
    <xf numFmtId="0" fontId="4" fillId="0" borderId="45" xfId="0" applyFont="1" applyBorder="1" applyAlignment="1" applyProtection="1">
      <alignment vertical="center"/>
    </xf>
    <xf numFmtId="0" fontId="0" fillId="0" borderId="46" xfId="0" applyBorder="1" applyAlignment="1" applyProtection="1">
      <alignment vertical="center"/>
    </xf>
    <xf numFmtId="0" fontId="2" fillId="0" borderId="47" xfId="0" applyFont="1" applyBorder="1" applyAlignment="1">
      <alignment horizontal="center"/>
    </xf>
    <xf numFmtId="0" fontId="2" fillId="0" borderId="48" xfId="0" applyFont="1" applyBorder="1" applyAlignment="1">
      <alignment horizontal="center"/>
    </xf>
    <xf numFmtId="0" fontId="2" fillId="0" borderId="49" xfId="0" applyFont="1" applyBorder="1" applyAlignment="1">
      <alignment horizontal="center"/>
    </xf>
    <xf numFmtId="0" fontId="14" fillId="0" borderId="50" xfId="0" applyFont="1" applyBorder="1" applyAlignment="1">
      <alignment vertical="center" wrapText="1"/>
    </xf>
    <xf numFmtId="0" fontId="14" fillId="0" borderId="51" xfId="0" applyFont="1" applyBorder="1" applyAlignment="1">
      <alignment vertical="center" wrapText="1"/>
    </xf>
    <xf numFmtId="0" fontId="14" fillId="0" borderId="52" xfId="0" applyFont="1" applyBorder="1" applyAlignment="1">
      <alignment vertical="center" wrapText="1"/>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4" fillId="0" borderId="45" xfId="0" applyFont="1" applyBorder="1" applyAlignment="1">
      <alignment vertical="center"/>
    </xf>
    <xf numFmtId="0" fontId="0" fillId="0" borderId="46" xfId="0" applyBorder="1" applyAlignment="1">
      <alignment vertical="center"/>
    </xf>
    <xf numFmtId="0" fontId="11" fillId="2" borderId="53"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5" xfId="0" applyFont="1" applyFill="1" applyBorder="1" applyAlignment="1">
      <alignment horizontal="center" vertical="center"/>
    </xf>
    <xf numFmtId="0" fontId="19" fillId="0" borderId="56"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15" fillId="0" borderId="59" xfId="0" applyFont="1" applyBorder="1" applyAlignment="1">
      <alignment horizontal="left" vertical="center" wrapText="1"/>
    </xf>
    <xf numFmtId="0" fontId="14" fillId="0" borderId="60" xfId="0" applyFont="1" applyBorder="1" applyAlignment="1">
      <alignment horizontal="left" vertical="center" wrapText="1"/>
    </xf>
    <xf numFmtId="0" fontId="14" fillId="0" borderId="61" xfId="0" applyFont="1" applyBorder="1" applyAlignment="1">
      <alignment horizontal="left" vertical="center" wrapText="1"/>
    </xf>
    <xf numFmtId="0" fontId="15" fillId="0" borderId="50" xfId="0" applyFont="1" applyBorder="1" applyAlignment="1">
      <alignment horizontal="left" vertical="center" wrapText="1"/>
    </xf>
    <xf numFmtId="0" fontId="14" fillId="0" borderId="51" xfId="0" applyFont="1" applyBorder="1" applyAlignment="1">
      <alignment horizontal="left" vertical="center" wrapText="1"/>
    </xf>
    <xf numFmtId="0" fontId="14" fillId="0" borderId="52" xfId="0" applyFont="1" applyBorder="1" applyAlignment="1">
      <alignment horizontal="left" vertical="center" wrapText="1"/>
    </xf>
    <xf numFmtId="0" fontId="21" fillId="0" borderId="62" xfId="0" applyFont="1" applyBorder="1" applyAlignment="1">
      <alignment horizontal="center" wrapText="1"/>
    </xf>
    <xf numFmtId="0" fontId="21" fillId="0" borderId="63" xfId="0" applyFont="1" applyBorder="1" applyAlignment="1"/>
    <xf numFmtId="0" fontId="21" fillId="0" borderId="64" xfId="0" applyFont="1" applyBorder="1" applyAlignment="1"/>
    <xf numFmtId="0" fontId="21" fillId="0" borderId="65" xfId="0" applyFont="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419100</xdr:colOff>
      <xdr:row>3</xdr:row>
      <xdr:rowOff>95250</xdr:rowOff>
    </xdr:from>
    <xdr:to>
      <xdr:col>8</xdr:col>
      <xdr:colOff>209550</xdr:colOff>
      <xdr:row>6</xdr:row>
      <xdr:rowOff>114300</xdr:rowOff>
    </xdr:to>
    <xdr:pic>
      <xdr:nvPicPr>
        <xdr:cNvPr id="1068" name="Picture 1" descr="AgEcon2">
          <a:extLst>
            <a:ext uri="{FF2B5EF4-FFF2-40B4-BE49-F238E27FC236}">
              <a16:creationId xmlns:a16="http://schemas.microsoft.com/office/drawing/2014/main" id="{00000000-0008-0000-0000-00002C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0" y="685800"/>
          <a:ext cx="24288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forsyth/Downloads/Production%20Models/Session%20%231/Forage-Finished%20Beef%20GSH(5.0-GrassSteer4X-Base-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fer%20Folder%20(2)/Forage-Finished%20Beef/Production%20Models/Main%20Finishing%20Model%20(GSH)/Session%232/Forage-Finished%20Beef%20GSH(6.0-Orcha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Correlations"/>
      <sheetName val="Risk"/>
      <sheetName val="Main"/>
      <sheetName val="Forage"/>
      <sheetName val="Acres"/>
      <sheetName val="Acres(adj)"/>
      <sheetName val="Fescue-Clover"/>
      <sheetName val="PerRye-Clover"/>
      <sheetName val="AnRye-Clover"/>
      <sheetName val="2ndWinter"/>
      <sheetName val="1stWinter"/>
      <sheetName val="Finacial"/>
      <sheetName val="Wean"/>
      <sheetName val="Notes"/>
    </sheetNames>
    <sheetDataSet>
      <sheetData sheetId="0">
        <row r="5">
          <cell r="C5">
            <v>1</v>
          </cell>
        </row>
        <row r="6">
          <cell r="C6">
            <v>0.5</v>
          </cell>
          <cell r="D6">
            <v>1</v>
          </cell>
        </row>
        <row r="7">
          <cell r="C7">
            <v>0.25</v>
          </cell>
          <cell r="D7">
            <v>0.5</v>
          </cell>
          <cell r="E7">
            <v>1</v>
          </cell>
        </row>
        <row r="8">
          <cell r="C8">
            <v>0.125</v>
          </cell>
          <cell r="D8">
            <v>0.25</v>
          </cell>
          <cell r="E8">
            <v>0.5</v>
          </cell>
          <cell r="F8">
            <v>1</v>
          </cell>
        </row>
        <row r="9">
          <cell r="C9">
            <v>6.25E-2</v>
          </cell>
          <cell r="D9">
            <v>0.125</v>
          </cell>
          <cell r="E9">
            <v>0.25</v>
          </cell>
          <cell r="F9">
            <v>0.5</v>
          </cell>
          <cell r="G9">
            <v>1</v>
          </cell>
        </row>
        <row r="10">
          <cell r="C10">
            <v>3.125E-2</v>
          </cell>
          <cell r="D10">
            <v>6.25E-2</v>
          </cell>
          <cell r="E10">
            <v>0.125</v>
          </cell>
          <cell r="F10">
            <v>0.25</v>
          </cell>
          <cell r="G10">
            <v>0.5</v>
          </cell>
          <cell r="H10">
            <v>1</v>
          </cell>
        </row>
        <row r="11">
          <cell r="C11">
            <v>1.5625E-2</v>
          </cell>
          <cell r="D11">
            <v>3.125E-2</v>
          </cell>
          <cell r="E11">
            <v>6.25E-2</v>
          </cell>
          <cell r="F11">
            <v>0.125</v>
          </cell>
          <cell r="G11">
            <v>0.25</v>
          </cell>
          <cell r="H11">
            <v>0.5</v>
          </cell>
          <cell r="I11">
            <v>1</v>
          </cell>
        </row>
        <row r="12">
          <cell r="C12">
            <v>7.8125E-3</v>
          </cell>
          <cell r="D12">
            <v>1.5625E-2</v>
          </cell>
          <cell r="E12">
            <v>3.125E-2</v>
          </cell>
          <cell r="F12">
            <v>6.25E-2</v>
          </cell>
          <cell r="G12">
            <v>0.125</v>
          </cell>
          <cell r="H12">
            <v>0.25</v>
          </cell>
          <cell r="I12">
            <v>0.5</v>
          </cell>
          <cell r="J12">
            <v>1</v>
          </cell>
        </row>
        <row r="13">
          <cell r="C13">
            <v>3.90625E-3</v>
          </cell>
          <cell r="D13">
            <v>7.8125E-3</v>
          </cell>
          <cell r="E13">
            <v>1.5625E-2</v>
          </cell>
          <cell r="F13">
            <v>3.125E-2</v>
          </cell>
          <cell r="G13">
            <v>6.25E-2</v>
          </cell>
          <cell r="H13">
            <v>0.125</v>
          </cell>
          <cell r="I13">
            <v>0.25</v>
          </cell>
          <cell r="J13">
            <v>0.5</v>
          </cell>
          <cell r="K13">
            <v>1</v>
          </cell>
        </row>
        <row r="14">
          <cell r="C14">
            <v>1.953125E-3</v>
          </cell>
          <cell r="D14">
            <v>3.90625E-3</v>
          </cell>
          <cell r="E14">
            <v>7.8125E-3</v>
          </cell>
          <cell r="F14">
            <v>1.5625E-2</v>
          </cell>
          <cell r="G14">
            <v>3.125E-2</v>
          </cell>
          <cell r="H14">
            <v>6.25E-2</v>
          </cell>
          <cell r="I14">
            <v>0.125</v>
          </cell>
          <cell r="J14">
            <v>0.25</v>
          </cell>
          <cell r="K14">
            <v>0.5</v>
          </cell>
          <cell r="L14">
            <v>1</v>
          </cell>
        </row>
        <row r="15">
          <cell r="C15">
            <v>9.765625E-4</v>
          </cell>
          <cell r="D15">
            <v>1.953125E-3</v>
          </cell>
          <cell r="E15">
            <v>3.90625E-3</v>
          </cell>
          <cell r="F15">
            <v>7.8125E-3</v>
          </cell>
          <cell r="G15">
            <v>1.5625E-2</v>
          </cell>
          <cell r="H15">
            <v>3.125E-2</v>
          </cell>
          <cell r="I15">
            <v>6.25E-2</v>
          </cell>
          <cell r="J15">
            <v>0.125</v>
          </cell>
          <cell r="K15">
            <v>0.25</v>
          </cell>
          <cell r="L15">
            <v>0.5</v>
          </cell>
          <cell r="M15">
            <v>1</v>
          </cell>
        </row>
        <row r="16">
          <cell r="C16">
            <v>4.8828125E-4</v>
          </cell>
          <cell r="D16">
            <v>9.765625E-4</v>
          </cell>
          <cell r="E16">
            <v>1.953125E-3</v>
          </cell>
          <cell r="F16">
            <v>3.90625E-3</v>
          </cell>
          <cell r="G16">
            <v>7.8125E-3</v>
          </cell>
          <cell r="H16">
            <v>1.5625E-2</v>
          </cell>
          <cell r="I16">
            <v>3.125E-2</v>
          </cell>
          <cell r="J16">
            <v>6.25E-2</v>
          </cell>
          <cell r="K16">
            <v>0.125</v>
          </cell>
          <cell r="L16">
            <v>0.25</v>
          </cell>
          <cell r="M16">
            <v>0.5</v>
          </cell>
          <cell r="N16">
            <v>1</v>
          </cell>
        </row>
        <row r="17">
          <cell r="C17">
            <v>2.44140625E-4</v>
          </cell>
          <cell r="D17">
            <v>4.8828125E-4</v>
          </cell>
          <cell r="E17">
            <v>9.765625E-4</v>
          </cell>
          <cell r="F17">
            <v>1.953125E-3</v>
          </cell>
          <cell r="G17">
            <v>3.90625E-3</v>
          </cell>
          <cell r="H17">
            <v>7.8125E-3</v>
          </cell>
          <cell r="I17">
            <v>1.5625E-2</v>
          </cell>
          <cell r="J17">
            <v>3.125E-2</v>
          </cell>
          <cell r="K17">
            <v>6.25E-2</v>
          </cell>
          <cell r="L17">
            <v>0.125</v>
          </cell>
          <cell r="M17">
            <v>0.25</v>
          </cell>
          <cell r="N17">
            <v>0.5</v>
          </cell>
          <cell r="O17">
            <v>1</v>
          </cell>
        </row>
        <row r="18">
          <cell r="C18">
            <v>1.220703125E-4</v>
          </cell>
          <cell r="D18">
            <v>2.44140625E-4</v>
          </cell>
          <cell r="E18">
            <v>4.8828125E-4</v>
          </cell>
          <cell r="F18">
            <v>9.765625E-4</v>
          </cell>
          <cell r="G18">
            <v>1.953125E-3</v>
          </cell>
          <cell r="H18">
            <v>3.90625E-3</v>
          </cell>
          <cell r="I18">
            <v>7.8125E-3</v>
          </cell>
          <cell r="J18">
            <v>1.5625E-2</v>
          </cell>
          <cell r="K18">
            <v>3.125E-2</v>
          </cell>
          <cell r="L18">
            <v>6.25E-2</v>
          </cell>
          <cell r="M18">
            <v>0.125</v>
          </cell>
          <cell r="N18">
            <v>0.25</v>
          </cell>
          <cell r="O18">
            <v>0.5</v>
          </cell>
          <cell r="P18">
            <v>1</v>
          </cell>
        </row>
        <row r="19">
          <cell r="C19">
            <v>6.103515625E-5</v>
          </cell>
          <cell r="D19">
            <v>1.220703125E-4</v>
          </cell>
          <cell r="E19">
            <v>2.44140625E-4</v>
          </cell>
          <cell r="F19">
            <v>4.8828125E-4</v>
          </cell>
          <cell r="G19">
            <v>9.765625E-4</v>
          </cell>
          <cell r="H19">
            <v>1.953125E-3</v>
          </cell>
          <cell r="I19">
            <v>3.90625E-3</v>
          </cell>
          <cell r="J19">
            <v>7.8125E-3</v>
          </cell>
          <cell r="K19">
            <v>1.5625E-2</v>
          </cell>
          <cell r="L19">
            <v>3.125E-2</v>
          </cell>
          <cell r="M19">
            <v>6.25E-2</v>
          </cell>
          <cell r="N19">
            <v>0.125</v>
          </cell>
          <cell r="O19">
            <v>0.25</v>
          </cell>
          <cell r="P19">
            <v>0.5</v>
          </cell>
          <cell r="Q19">
            <v>1</v>
          </cell>
        </row>
        <row r="20">
          <cell r="C20">
            <v>3.0517578125E-5</v>
          </cell>
          <cell r="D20">
            <v>6.103515625E-5</v>
          </cell>
          <cell r="E20">
            <v>1.220703125E-4</v>
          </cell>
          <cell r="F20">
            <v>2.44140625E-4</v>
          </cell>
          <cell r="G20">
            <v>4.8828125E-4</v>
          </cell>
          <cell r="H20">
            <v>9.765625E-4</v>
          </cell>
          <cell r="I20">
            <v>1.953125E-3</v>
          </cell>
          <cell r="J20">
            <v>3.90625E-3</v>
          </cell>
          <cell r="K20">
            <v>7.8125E-3</v>
          </cell>
          <cell r="L20">
            <v>1.5625E-2</v>
          </cell>
          <cell r="M20">
            <v>3.125E-2</v>
          </cell>
          <cell r="N20">
            <v>6.25E-2</v>
          </cell>
          <cell r="O20">
            <v>0.125</v>
          </cell>
          <cell r="P20">
            <v>0.25</v>
          </cell>
          <cell r="Q20">
            <v>0.5</v>
          </cell>
          <cell r="R20">
            <v>1</v>
          </cell>
        </row>
        <row r="21">
          <cell r="C21">
            <v>1.52587890625E-5</v>
          </cell>
          <cell r="D21">
            <v>3.0517578125E-5</v>
          </cell>
          <cell r="E21">
            <v>6.103515625E-5</v>
          </cell>
          <cell r="F21">
            <v>1.220703125E-4</v>
          </cell>
          <cell r="G21">
            <v>2.44140625E-4</v>
          </cell>
          <cell r="H21">
            <v>4.8828125E-4</v>
          </cell>
          <cell r="I21">
            <v>9.765625E-4</v>
          </cell>
          <cell r="J21">
            <v>1.953125E-3</v>
          </cell>
          <cell r="K21">
            <v>3.90625E-3</v>
          </cell>
          <cell r="L21">
            <v>7.8125E-3</v>
          </cell>
          <cell r="M21">
            <v>1.5625E-2</v>
          </cell>
          <cell r="N21">
            <v>3.125E-2</v>
          </cell>
          <cell r="O21">
            <v>6.25E-2</v>
          </cell>
          <cell r="P21">
            <v>0.125</v>
          </cell>
          <cell r="Q21">
            <v>0.25</v>
          </cell>
          <cell r="R21">
            <v>0.5</v>
          </cell>
          <cell r="S21">
            <v>1</v>
          </cell>
        </row>
        <row r="22">
          <cell r="C22">
            <v>0.42499999999999999</v>
          </cell>
          <cell r="D22">
            <v>0.21249999999999999</v>
          </cell>
          <cell r="E22">
            <v>0.10625</v>
          </cell>
          <cell r="F22">
            <v>5.3124999999999999E-2</v>
          </cell>
          <cell r="G22">
            <v>2.6562499999999999E-2</v>
          </cell>
          <cell r="H22">
            <v>1.328125E-2</v>
          </cell>
          <cell r="I22">
            <v>6.6406249999999998E-3</v>
          </cell>
          <cell r="J22">
            <v>3.3203124999999999E-3</v>
          </cell>
          <cell r="K22">
            <v>1.66015625E-3</v>
          </cell>
          <cell r="L22">
            <v>8.3007812499999998E-4</v>
          </cell>
          <cell r="M22">
            <v>4.1503906249999999E-4</v>
          </cell>
          <cell r="N22">
            <v>2.0751953124999999E-4</v>
          </cell>
          <cell r="O22">
            <v>1.03759765625E-4</v>
          </cell>
          <cell r="P22">
            <v>5.1879882812499999E-5</v>
          </cell>
          <cell r="Q22">
            <v>2.5939941406249999E-5</v>
          </cell>
          <cell r="R22">
            <v>1.2969970703125E-5</v>
          </cell>
          <cell r="S22">
            <v>6.4849853515624998E-6</v>
          </cell>
          <cell r="T22">
            <v>1</v>
          </cell>
        </row>
        <row r="23">
          <cell r="C23">
            <v>0.85</v>
          </cell>
          <cell r="D23">
            <v>0.42499999999999999</v>
          </cell>
          <cell r="E23">
            <v>0.21249999999999999</v>
          </cell>
          <cell r="F23">
            <v>0.10625</v>
          </cell>
          <cell r="G23">
            <v>5.3124999999999999E-2</v>
          </cell>
          <cell r="H23">
            <v>2.6562499999999999E-2</v>
          </cell>
          <cell r="I23">
            <v>1.328125E-2</v>
          </cell>
          <cell r="J23">
            <v>6.6406249999999998E-3</v>
          </cell>
          <cell r="K23">
            <v>3.3203124999999999E-3</v>
          </cell>
          <cell r="L23">
            <v>1.66015625E-3</v>
          </cell>
          <cell r="M23">
            <v>8.3007812499999998E-4</v>
          </cell>
          <cell r="N23">
            <v>4.1503906249999999E-4</v>
          </cell>
          <cell r="O23">
            <v>2.0751953124999999E-4</v>
          </cell>
          <cell r="P23">
            <v>1.03759765625E-4</v>
          </cell>
          <cell r="Q23">
            <v>5.1879882812499999E-5</v>
          </cell>
          <cell r="R23">
            <v>2.5939941406249999E-5</v>
          </cell>
          <cell r="S23">
            <v>1.2969970703125E-5</v>
          </cell>
          <cell r="T23">
            <v>0.5</v>
          </cell>
          <cell r="U23">
            <v>1</v>
          </cell>
        </row>
        <row r="24">
          <cell r="C24">
            <v>0.42499999999999999</v>
          </cell>
          <cell r="D24">
            <v>0.85</v>
          </cell>
          <cell r="E24">
            <v>0.42499999999999999</v>
          </cell>
          <cell r="F24">
            <v>0.21249999999999999</v>
          </cell>
          <cell r="G24">
            <v>0.10625</v>
          </cell>
          <cell r="H24">
            <v>5.3124999999999999E-2</v>
          </cell>
          <cell r="I24">
            <v>2.6562499999999999E-2</v>
          </cell>
          <cell r="J24">
            <v>1.328125E-2</v>
          </cell>
          <cell r="K24">
            <v>6.6406249999999998E-3</v>
          </cell>
          <cell r="L24">
            <v>3.3203124999999999E-3</v>
          </cell>
          <cell r="M24">
            <v>1.66015625E-3</v>
          </cell>
          <cell r="N24">
            <v>8.3007812499999998E-4</v>
          </cell>
          <cell r="O24">
            <v>4.1503906249999999E-4</v>
          </cell>
          <cell r="P24">
            <v>2.0751953124999999E-4</v>
          </cell>
          <cell r="Q24">
            <v>1.03759765625E-4</v>
          </cell>
          <cell r="R24">
            <v>5.1879882812499999E-5</v>
          </cell>
          <cell r="S24">
            <v>2.5939941406249999E-5</v>
          </cell>
          <cell r="T24">
            <v>0.25</v>
          </cell>
          <cell r="U24">
            <v>0.5</v>
          </cell>
          <cell r="V24">
            <v>1</v>
          </cell>
        </row>
        <row r="25">
          <cell r="C25">
            <v>0.21249999999999999</v>
          </cell>
          <cell r="D25">
            <v>0.42499999999999999</v>
          </cell>
          <cell r="E25">
            <v>0.85</v>
          </cell>
          <cell r="F25">
            <v>0.42499999999999999</v>
          </cell>
          <cell r="G25">
            <v>0.21249999999999999</v>
          </cell>
          <cell r="H25">
            <v>0.10625</v>
          </cell>
          <cell r="I25">
            <v>5.3124999999999999E-2</v>
          </cell>
          <cell r="J25">
            <v>2.6562499999999999E-2</v>
          </cell>
          <cell r="K25">
            <v>1.328125E-2</v>
          </cell>
          <cell r="L25">
            <v>6.6406249999999998E-3</v>
          </cell>
          <cell r="M25">
            <v>3.3203124999999999E-3</v>
          </cell>
          <cell r="N25">
            <v>1.66015625E-3</v>
          </cell>
          <cell r="O25">
            <v>8.3007812499999998E-4</v>
          </cell>
          <cell r="P25">
            <v>4.1503906249999999E-4</v>
          </cell>
          <cell r="Q25">
            <v>2.0751953124999999E-4</v>
          </cell>
          <cell r="R25">
            <v>1.03759765625E-4</v>
          </cell>
          <cell r="S25">
            <v>5.1879882812499999E-5</v>
          </cell>
          <cell r="T25">
            <v>0.125</v>
          </cell>
          <cell r="U25">
            <v>0.25</v>
          </cell>
          <cell r="V25">
            <v>0.5</v>
          </cell>
          <cell r="W25">
            <v>1</v>
          </cell>
        </row>
        <row r="26">
          <cell r="C26">
            <v>0.10625</v>
          </cell>
          <cell r="D26">
            <v>0.21249999999999999</v>
          </cell>
          <cell r="E26">
            <v>0.42499999999999999</v>
          </cell>
          <cell r="F26">
            <v>0.85</v>
          </cell>
          <cell r="G26">
            <v>0.42499999999999999</v>
          </cell>
          <cell r="H26">
            <v>0.21249999999999999</v>
          </cell>
          <cell r="I26">
            <v>0.10625</v>
          </cell>
          <cell r="J26">
            <v>5.3124999999999999E-2</v>
          </cell>
          <cell r="K26">
            <v>2.6562499999999999E-2</v>
          </cell>
          <cell r="L26">
            <v>1.328125E-2</v>
          </cell>
          <cell r="M26">
            <v>6.6406249999999998E-3</v>
          </cell>
          <cell r="N26">
            <v>3.3203124999999999E-3</v>
          </cell>
          <cell r="O26">
            <v>1.66015625E-3</v>
          </cell>
          <cell r="P26">
            <v>8.3007812499999998E-4</v>
          </cell>
          <cell r="Q26">
            <v>4.1503906249999999E-4</v>
          </cell>
          <cell r="R26">
            <v>2.0751953124999999E-4</v>
          </cell>
          <cell r="S26">
            <v>1.03759765625E-4</v>
          </cell>
          <cell r="T26">
            <v>6.25E-2</v>
          </cell>
          <cell r="U26">
            <v>0.125</v>
          </cell>
          <cell r="V26">
            <v>0.25</v>
          </cell>
          <cell r="W26">
            <v>0.5</v>
          </cell>
          <cell r="X26">
            <v>1</v>
          </cell>
        </row>
        <row r="27">
          <cell r="C27">
            <v>5.3124999999999999E-2</v>
          </cell>
          <cell r="D27">
            <v>0.10625</v>
          </cell>
          <cell r="E27">
            <v>0.21249999999999999</v>
          </cell>
          <cell r="F27">
            <v>0.42499999999999999</v>
          </cell>
          <cell r="G27">
            <v>0.85</v>
          </cell>
          <cell r="H27">
            <v>0.42499999999999999</v>
          </cell>
          <cell r="I27">
            <v>0.21249999999999999</v>
          </cell>
          <cell r="J27">
            <v>0.10625</v>
          </cell>
          <cell r="K27">
            <v>5.3124999999999999E-2</v>
          </cell>
          <cell r="L27">
            <v>2.6562499999999999E-2</v>
          </cell>
          <cell r="M27">
            <v>1.328125E-2</v>
          </cell>
          <cell r="N27">
            <v>6.6406249999999998E-3</v>
          </cell>
          <cell r="O27">
            <v>3.3203124999999999E-3</v>
          </cell>
          <cell r="P27">
            <v>1.66015625E-3</v>
          </cell>
          <cell r="Q27">
            <v>8.3007812499999998E-4</v>
          </cell>
          <cell r="R27">
            <v>4.1503906249999999E-4</v>
          </cell>
          <cell r="S27">
            <v>2.0751953124999999E-4</v>
          </cell>
          <cell r="T27">
            <v>3.125E-2</v>
          </cell>
          <cell r="U27">
            <v>6.25E-2</v>
          </cell>
          <cell r="V27">
            <v>0.125</v>
          </cell>
          <cell r="W27">
            <v>0.25</v>
          </cell>
          <cell r="X27">
            <v>0.5</v>
          </cell>
          <cell r="Y27">
            <v>1</v>
          </cell>
        </row>
        <row r="28">
          <cell r="C28">
            <v>2.6562499999999999E-2</v>
          </cell>
          <cell r="D28">
            <v>5.3124999999999999E-2</v>
          </cell>
          <cell r="E28">
            <v>0.10625</v>
          </cell>
          <cell r="F28">
            <v>0.21249999999999999</v>
          </cell>
          <cell r="G28">
            <v>0.42499999999999999</v>
          </cell>
          <cell r="H28">
            <v>0.85</v>
          </cell>
          <cell r="I28">
            <v>0.42499999999999999</v>
          </cell>
          <cell r="J28">
            <v>0.21249999999999999</v>
          </cell>
          <cell r="K28">
            <v>0.10625</v>
          </cell>
          <cell r="L28">
            <v>5.3124999999999999E-2</v>
          </cell>
          <cell r="M28">
            <v>2.6562499999999999E-2</v>
          </cell>
          <cell r="N28">
            <v>1.328125E-2</v>
          </cell>
          <cell r="O28">
            <v>6.6406249999999998E-3</v>
          </cell>
          <cell r="P28">
            <v>3.3203124999999999E-3</v>
          </cell>
          <cell r="Q28">
            <v>1.66015625E-3</v>
          </cell>
          <cell r="R28">
            <v>8.3007812499999998E-4</v>
          </cell>
          <cell r="S28">
            <v>4.1503906249999999E-4</v>
          </cell>
          <cell r="T28">
            <v>1.5625E-2</v>
          </cell>
          <cell r="U28">
            <v>3.125E-2</v>
          </cell>
          <cell r="V28">
            <v>6.25E-2</v>
          </cell>
          <cell r="W28">
            <v>0.125</v>
          </cell>
          <cell r="X28">
            <v>0.25</v>
          </cell>
          <cell r="Y28">
            <v>0.5</v>
          </cell>
          <cell r="Z28">
            <v>1</v>
          </cell>
        </row>
        <row r="29">
          <cell r="C29">
            <v>1.328125E-2</v>
          </cell>
          <cell r="D29">
            <v>2.6562499999999999E-2</v>
          </cell>
          <cell r="E29">
            <v>5.3124999999999999E-2</v>
          </cell>
          <cell r="F29">
            <v>0.10625</v>
          </cell>
          <cell r="G29">
            <v>0.21249999999999999</v>
          </cell>
          <cell r="H29">
            <v>0.42499999999999999</v>
          </cell>
          <cell r="I29">
            <v>0.85</v>
          </cell>
          <cell r="J29">
            <v>0.42499999999999999</v>
          </cell>
          <cell r="K29">
            <v>0.21249999999999999</v>
          </cell>
          <cell r="L29">
            <v>0.10625</v>
          </cell>
          <cell r="M29">
            <v>5.3124999999999999E-2</v>
          </cell>
          <cell r="N29">
            <v>2.6562499999999999E-2</v>
          </cell>
          <cell r="O29">
            <v>1.328125E-2</v>
          </cell>
          <cell r="P29">
            <v>6.6406249999999998E-3</v>
          </cell>
          <cell r="Q29">
            <v>3.3203124999999999E-3</v>
          </cell>
          <cell r="R29">
            <v>1.66015625E-3</v>
          </cell>
          <cell r="S29">
            <v>8.3007812499999998E-4</v>
          </cell>
          <cell r="T29">
            <v>7.8125E-3</v>
          </cell>
          <cell r="U29">
            <v>1.5625E-2</v>
          </cell>
          <cell r="V29">
            <v>3.125E-2</v>
          </cell>
          <cell r="W29">
            <v>6.25E-2</v>
          </cell>
          <cell r="X29">
            <v>0.125</v>
          </cell>
          <cell r="Y29">
            <v>0.25</v>
          </cell>
          <cell r="Z29">
            <v>0.5</v>
          </cell>
          <cell r="AA29">
            <v>1</v>
          </cell>
        </row>
        <row r="30">
          <cell r="C30">
            <v>6.6406249999999998E-3</v>
          </cell>
          <cell r="D30">
            <v>1.328125E-2</v>
          </cell>
          <cell r="E30">
            <v>2.6562499999999999E-2</v>
          </cell>
          <cell r="F30">
            <v>5.3124999999999999E-2</v>
          </cell>
          <cell r="G30">
            <v>0.10625</v>
          </cell>
          <cell r="H30">
            <v>0.21249999999999999</v>
          </cell>
          <cell r="I30">
            <v>0.42499999999999999</v>
          </cell>
          <cell r="J30">
            <v>0.85</v>
          </cell>
          <cell r="K30">
            <v>0.42499999999999999</v>
          </cell>
          <cell r="L30">
            <v>0.21249999999999999</v>
          </cell>
          <cell r="M30">
            <v>0.10625</v>
          </cell>
          <cell r="N30">
            <v>5.3124999999999999E-2</v>
          </cell>
          <cell r="O30">
            <v>2.6562499999999999E-2</v>
          </cell>
          <cell r="P30">
            <v>1.328125E-2</v>
          </cell>
          <cell r="Q30">
            <v>6.6406249999999998E-3</v>
          </cell>
          <cell r="R30">
            <v>3.3203124999999999E-3</v>
          </cell>
          <cell r="S30">
            <v>1.66015625E-3</v>
          </cell>
          <cell r="T30">
            <v>3.90625E-3</v>
          </cell>
          <cell r="U30">
            <v>7.8125E-3</v>
          </cell>
          <cell r="V30">
            <v>1.5625E-2</v>
          </cell>
          <cell r="W30">
            <v>3.125E-2</v>
          </cell>
          <cell r="X30">
            <v>6.25E-2</v>
          </cell>
          <cell r="Y30">
            <v>0.125</v>
          </cell>
          <cell r="Z30">
            <v>0.25</v>
          </cell>
          <cell r="AA30">
            <v>0.5</v>
          </cell>
          <cell r="AB30">
            <v>1</v>
          </cell>
        </row>
        <row r="31">
          <cell r="C31">
            <v>3.3203124999999999E-3</v>
          </cell>
          <cell r="D31">
            <v>6.6406249999999998E-3</v>
          </cell>
          <cell r="E31">
            <v>1.328125E-2</v>
          </cell>
          <cell r="F31">
            <v>2.6562499999999999E-2</v>
          </cell>
          <cell r="G31">
            <v>5.3124999999999999E-2</v>
          </cell>
          <cell r="H31">
            <v>0.10625</v>
          </cell>
          <cell r="I31">
            <v>0.21249999999999999</v>
          </cell>
          <cell r="J31">
            <v>0.42499999999999999</v>
          </cell>
          <cell r="K31">
            <v>0.85</v>
          </cell>
          <cell r="L31">
            <v>0.42499999999999999</v>
          </cell>
          <cell r="M31">
            <v>0.21249999999999999</v>
          </cell>
          <cell r="N31">
            <v>0.10625</v>
          </cell>
          <cell r="O31">
            <v>5.3124999999999999E-2</v>
          </cell>
          <cell r="P31">
            <v>2.6562499999999999E-2</v>
          </cell>
          <cell r="Q31">
            <v>1.328125E-2</v>
          </cell>
          <cell r="R31">
            <v>6.6406249999999998E-3</v>
          </cell>
          <cell r="S31">
            <v>3.3203124999999999E-3</v>
          </cell>
          <cell r="T31">
            <v>1.953125E-3</v>
          </cell>
          <cell r="U31">
            <v>3.90625E-3</v>
          </cell>
          <cell r="V31">
            <v>7.8125E-3</v>
          </cell>
          <cell r="W31">
            <v>1.5625E-2</v>
          </cell>
          <cell r="X31">
            <v>3.125E-2</v>
          </cell>
          <cell r="Y31">
            <v>6.25E-2</v>
          </cell>
          <cell r="Z31">
            <v>0.125</v>
          </cell>
          <cell r="AA31">
            <v>0.25</v>
          </cell>
          <cell r="AB31">
            <v>0.5</v>
          </cell>
          <cell r="AC31">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Correlations"/>
      <sheetName val="Risk"/>
      <sheetName val="Main"/>
      <sheetName val="Forage"/>
      <sheetName val="Acres"/>
      <sheetName val="Acres(adj)"/>
      <sheetName val="Fescue-Clover"/>
      <sheetName val="PerRye-Clover"/>
      <sheetName val="AnRye-Clover"/>
      <sheetName val="2ndWinter"/>
      <sheetName val="1stWinter"/>
      <sheetName val="Finacial"/>
      <sheetName val="Wean"/>
      <sheetName val="Notes"/>
    </sheetNames>
    <sheetDataSet>
      <sheetData sheetId="0">
        <row r="47">
          <cell r="C47">
            <v>1</v>
          </cell>
        </row>
        <row r="48">
          <cell r="C48">
            <v>0</v>
          </cell>
          <cell r="D48">
            <v>1</v>
          </cell>
        </row>
        <row r="49">
          <cell r="C49">
            <v>0</v>
          </cell>
          <cell r="D49">
            <v>0</v>
          </cell>
          <cell r="E49">
            <v>1</v>
          </cell>
        </row>
        <row r="50">
          <cell r="C50">
            <v>0</v>
          </cell>
          <cell r="D50">
            <v>0</v>
          </cell>
          <cell r="E50">
            <v>0</v>
          </cell>
          <cell r="F50">
            <v>1</v>
          </cell>
        </row>
        <row r="51">
          <cell r="C51">
            <v>0</v>
          </cell>
          <cell r="D51">
            <v>0</v>
          </cell>
          <cell r="E51">
            <v>0</v>
          </cell>
          <cell r="F51">
            <v>0</v>
          </cell>
          <cell r="G51">
            <v>1</v>
          </cell>
        </row>
        <row r="52">
          <cell r="C52">
            <v>0</v>
          </cell>
          <cell r="D52">
            <v>0</v>
          </cell>
          <cell r="E52">
            <v>0</v>
          </cell>
          <cell r="F52">
            <v>0</v>
          </cell>
          <cell r="G52">
            <v>0</v>
          </cell>
          <cell r="H52">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reg.Halich@uky.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0"/>
  <sheetViews>
    <sheetView showGridLines="0" zoomScale="125" workbookViewId="0">
      <selection activeCell="B2" sqref="B2:K2"/>
    </sheetView>
  </sheetViews>
  <sheetFormatPr defaultRowHeight="12.75" x14ac:dyDescent="0.2"/>
  <cols>
    <col min="1" max="1" width="2.5703125" customWidth="1"/>
    <col min="4" max="4" width="7.42578125" customWidth="1"/>
    <col min="6" max="6" width="9.140625" customWidth="1"/>
    <col min="8" max="8" width="4.7109375" customWidth="1"/>
    <col min="10" max="10" width="20.7109375" customWidth="1"/>
  </cols>
  <sheetData>
    <row r="1" spans="2:11" ht="12.6" customHeight="1" x14ac:dyDescent="0.2"/>
    <row r="2" spans="2:11" ht="21.75" customHeight="1" x14ac:dyDescent="0.2">
      <c r="B2" s="297" t="s">
        <v>176</v>
      </c>
      <c r="C2" s="298"/>
      <c r="D2" s="298"/>
      <c r="E2" s="298"/>
      <c r="F2" s="298"/>
      <c r="G2" s="298"/>
      <c r="H2" s="298"/>
      <c r="I2" s="298"/>
      <c r="J2" s="298"/>
      <c r="K2" s="298"/>
    </row>
    <row r="8" spans="2:11" x14ac:dyDescent="0.2">
      <c r="B8" s="299"/>
      <c r="C8" s="299"/>
      <c r="D8" s="299"/>
      <c r="E8" s="299"/>
      <c r="F8" s="299"/>
      <c r="G8" s="299"/>
      <c r="H8" s="299"/>
      <c r="I8" s="299"/>
      <c r="J8" s="299"/>
      <c r="K8" s="299"/>
    </row>
    <row r="9" spans="2:11" x14ac:dyDescent="0.2">
      <c r="C9" s="50"/>
      <c r="D9" s="300" t="s">
        <v>31</v>
      </c>
      <c r="E9" s="300"/>
      <c r="F9" s="300"/>
      <c r="G9" s="300"/>
      <c r="H9" s="300"/>
      <c r="I9" s="300"/>
      <c r="J9" s="50"/>
    </row>
    <row r="10" spans="2:11" x14ac:dyDescent="0.2">
      <c r="C10" s="50"/>
      <c r="D10" s="50"/>
      <c r="E10" s="50"/>
      <c r="F10" s="50"/>
      <c r="G10" s="50" t="s">
        <v>32</v>
      </c>
      <c r="H10" s="50"/>
      <c r="I10" s="50"/>
      <c r="J10" s="50"/>
    </row>
    <row r="11" spans="2:11" x14ac:dyDescent="0.2">
      <c r="C11" s="50"/>
      <c r="D11" s="50"/>
      <c r="E11" s="50"/>
      <c r="F11" s="50"/>
      <c r="G11" s="294" t="s">
        <v>172</v>
      </c>
      <c r="H11" s="50"/>
      <c r="I11" s="50"/>
      <c r="J11" s="50"/>
    </row>
    <row r="12" spans="2:11" x14ac:dyDescent="0.2">
      <c r="C12" s="50"/>
      <c r="D12" s="50"/>
      <c r="E12" s="50"/>
      <c r="F12" s="50"/>
      <c r="G12" s="50" t="s">
        <v>33</v>
      </c>
      <c r="H12" s="50"/>
      <c r="I12" s="50"/>
      <c r="J12" s="50"/>
    </row>
    <row r="13" spans="2:11" x14ac:dyDescent="0.2">
      <c r="C13" s="50"/>
      <c r="D13" s="51"/>
      <c r="E13" s="51"/>
      <c r="F13" s="51"/>
      <c r="G13" s="51" t="s">
        <v>34</v>
      </c>
      <c r="H13" s="51"/>
      <c r="I13" s="51"/>
      <c r="J13" s="50"/>
    </row>
    <row r="14" spans="2:11" x14ac:dyDescent="0.2">
      <c r="C14" s="50"/>
      <c r="D14" s="50"/>
      <c r="E14" s="50"/>
      <c r="F14" s="50"/>
      <c r="G14" s="50" t="s">
        <v>35</v>
      </c>
      <c r="H14" s="50"/>
      <c r="I14" s="50"/>
      <c r="J14" s="50"/>
    </row>
    <row r="15" spans="2:11" x14ac:dyDescent="0.2">
      <c r="D15" s="37"/>
      <c r="E15" s="37"/>
      <c r="F15" s="37"/>
      <c r="G15" s="37"/>
      <c r="H15" s="37"/>
      <c r="I15" s="37"/>
      <c r="J15" s="37"/>
      <c r="K15" s="37"/>
    </row>
    <row r="16" spans="2:11" ht="93.6" customHeight="1" x14ac:dyDescent="0.2">
      <c r="C16" s="301" t="s">
        <v>150</v>
      </c>
      <c r="D16" s="301"/>
      <c r="E16" s="301"/>
      <c r="F16" s="301"/>
      <c r="G16" s="301"/>
      <c r="H16" s="301"/>
      <c r="I16" s="301"/>
      <c r="J16" s="301"/>
      <c r="K16" s="37"/>
    </row>
    <row r="17" spans="2:13" x14ac:dyDescent="0.2">
      <c r="C17" s="37"/>
      <c r="D17" s="37"/>
      <c r="E17" s="37"/>
      <c r="F17" s="37"/>
      <c r="G17" s="37"/>
      <c r="H17" s="37"/>
      <c r="I17" s="37"/>
      <c r="J17" s="37"/>
      <c r="K17" s="37"/>
    </row>
    <row r="18" spans="2:13" s="52" customFormat="1" x14ac:dyDescent="0.2">
      <c r="B18" s="296" t="s">
        <v>175</v>
      </c>
      <c r="C18" s="296"/>
      <c r="D18" s="296"/>
      <c r="E18" s="296"/>
      <c r="F18" s="296"/>
      <c r="G18" s="296"/>
      <c r="H18" s="296"/>
      <c r="I18" s="296"/>
      <c r="J18" s="296"/>
      <c r="K18" s="296"/>
    </row>
    <row r="19" spans="2:13" x14ac:dyDescent="0.2">
      <c r="C19" s="53"/>
      <c r="D19" s="54"/>
      <c r="E19" s="54"/>
      <c r="F19" s="54"/>
      <c r="G19" s="54"/>
      <c r="H19" s="54"/>
      <c r="I19" s="54"/>
      <c r="J19" s="54"/>
      <c r="K19" s="54"/>
      <c r="L19" s="54"/>
      <c r="M19" s="54"/>
    </row>
    <row r="20" spans="2:13" x14ac:dyDescent="0.2">
      <c r="C20" s="54"/>
      <c r="D20" s="54"/>
      <c r="E20" s="54"/>
      <c r="F20" s="54"/>
      <c r="G20" s="54"/>
      <c r="H20" s="54"/>
      <c r="I20" s="54"/>
      <c r="J20" s="54"/>
      <c r="K20" s="54"/>
      <c r="L20" s="54"/>
      <c r="M20" s="54"/>
    </row>
  </sheetData>
  <sheetProtection password="9F97" sheet="1" objects="1" scenarios="1" formatCells="0" formatColumns="0" formatRows="0"/>
  <mergeCells count="5">
    <mergeCell ref="B18:K18"/>
    <mergeCell ref="B2:K2"/>
    <mergeCell ref="B8:K8"/>
    <mergeCell ref="D9:I9"/>
    <mergeCell ref="C16:J16"/>
  </mergeCells>
  <phoneticPr fontId="6" type="noConversion"/>
  <hyperlinks>
    <hyperlink ref="G13" r:id="rId1" xr:uid="{00000000-0004-0000-0000-000000000000}"/>
  </hyperlinks>
  <pageMargins left="0.75" right="0.75" top="1" bottom="1" header="0.5" footer="0.5"/>
  <pageSetup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2:P91"/>
  <sheetViews>
    <sheetView showGridLines="0" zoomScale="95" workbookViewId="0">
      <selection activeCell="C2" sqref="C2"/>
    </sheetView>
  </sheetViews>
  <sheetFormatPr defaultRowHeight="12.75" x14ac:dyDescent="0.2"/>
  <cols>
    <col min="1" max="1" width="3.7109375" customWidth="1"/>
    <col min="2" max="2" width="23.5703125" customWidth="1"/>
    <col min="3" max="3" width="12.85546875" customWidth="1"/>
    <col min="4" max="4" width="11.28515625" customWidth="1"/>
    <col min="5" max="5" width="10.7109375" customWidth="1"/>
    <col min="6" max="6" width="8.5703125" customWidth="1"/>
    <col min="11" max="11" width="9.85546875" customWidth="1"/>
    <col min="14" max="14" width="9.7109375" customWidth="1"/>
  </cols>
  <sheetData>
    <row r="2" spans="2:14" x14ac:dyDescent="0.2">
      <c r="B2" t="s">
        <v>77</v>
      </c>
      <c r="C2" s="17" t="str">
        <f>'Prod System #2'!C2</f>
        <v>Cow-Calf</v>
      </c>
      <c r="D2" s="29"/>
    </row>
    <row r="3" spans="2:14" x14ac:dyDescent="0.2">
      <c r="B3" t="str">
        <f>IF(C2=B52,"Avg. Birth Date","Purchase Date")</f>
        <v>Avg. Birth Date</v>
      </c>
      <c r="C3" s="17" t="str">
        <f>'Prod System #2'!C3</f>
        <v>March</v>
      </c>
      <c r="D3" s="27">
        <f>'Prod System #2'!D3</f>
        <v>1</v>
      </c>
    </row>
    <row r="4" spans="2:14" x14ac:dyDescent="0.2">
      <c r="B4" t="str">
        <f>IF(C2=B52,"Wean Age (months)","Avg. Purchase Age")</f>
        <v>Wean Age (months)</v>
      </c>
      <c r="C4" s="28">
        <f>'Prod System #2'!C4</f>
        <v>7</v>
      </c>
      <c r="D4" s="17"/>
    </row>
    <row r="5" spans="2:14" x14ac:dyDescent="0.2">
      <c r="B5" t="str">
        <f>IF(C2=B52,"Avg. Wean Date","Avg. Purchase Weight")</f>
        <v>Avg. Wean Date</v>
      </c>
      <c r="C5" s="48" t="str">
        <f>IF(C2=B52,B56,C3)</f>
        <v xml:space="preserve">October </v>
      </c>
      <c r="D5" s="101">
        <f>IF(C2=B52,C56,D3)</f>
        <v>1</v>
      </c>
    </row>
    <row r="6" spans="2:14" x14ac:dyDescent="0.2">
      <c r="B6" t="str">
        <f>IF(C2=B52,"Wean Weight (avg. lbs)","Purchase Weight (avg. lbs)")</f>
        <v>Wean Weight (avg. lbs)</v>
      </c>
      <c r="C6" s="102">
        <f>'Prod System #2'!C6-'Prod System #2'!E6</f>
        <v>500</v>
      </c>
      <c r="D6" s="24"/>
      <c r="E6" s="26"/>
    </row>
    <row r="7" spans="2:14" x14ac:dyDescent="0.2">
      <c r="B7" t="s">
        <v>19</v>
      </c>
      <c r="C7" s="26">
        <f>'Prod System #2'!C7</f>
        <v>1300</v>
      </c>
    </row>
    <row r="8" spans="2:14" x14ac:dyDescent="0.2">
      <c r="B8" t="s">
        <v>22</v>
      </c>
      <c r="C8" s="103">
        <f>'Prod System #2'!C8</f>
        <v>0.1</v>
      </c>
    </row>
    <row r="9" spans="2:14" ht="13.5" thickBot="1" x14ac:dyDescent="0.25">
      <c r="C9" s="295"/>
      <c r="D9" s="16"/>
      <c r="E9" s="16"/>
      <c r="F9" s="16"/>
      <c r="G9" s="16"/>
      <c r="H9" s="16"/>
      <c r="I9" s="16"/>
      <c r="J9" s="16"/>
      <c r="K9" s="16"/>
      <c r="L9" s="16"/>
      <c r="M9" s="16"/>
      <c r="N9" s="16"/>
    </row>
    <row r="10" spans="2:14" ht="13.5" thickTop="1" x14ac:dyDescent="0.2">
      <c r="B10" s="6" t="s">
        <v>14</v>
      </c>
      <c r="C10" s="7" t="s">
        <v>0</v>
      </c>
      <c r="D10" s="7" t="s">
        <v>1</v>
      </c>
      <c r="E10" s="7" t="s">
        <v>2</v>
      </c>
      <c r="F10" s="7" t="s">
        <v>3</v>
      </c>
      <c r="G10" s="7" t="s">
        <v>4</v>
      </c>
      <c r="H10" s="7" t="s">
        <v>5</v>
      </c>
      <c r="I10" s="7" t="s">
        <v>6</v>
      </c>
      <c r="J10" s="7" t="s">
        <v>7</v>
      </c>
      <c r="K10" s="7" t="s">
        <v>8</v>
      </c>
      <c r="L10" s="7" t="s">
        <v>9</v>
      </c>
      <c r="M10" s="7" t="s">
        <v>10</v>
      </c>
      <c r="N10" s="8" t="s">
        <v>11</v>
      </c>
    </row>
    <row r="11" spans="2:14" x14ac:dyDescent="0.2">
      <c r="B11" s="9" t="s">
        <v>12</v>
      </c>
      <c r="C11" s="95" t="str">
        <f>IF(C10=$C5,C12-$D5+1,"")</f>
        <v/>
      </c>
      <c r="D11" s="94" t="str">
        <f t="shared" ref="D11:N11" si="0">IF(AND(C11&gt;0,C11&lt;&gt;""),IF(C14&gt;=$C$7,"",IF((C14+(D12*D13))&lt;$C$7,D12,($C$7-C14)/D13)),IF(D10=$C5,D12-$D5+1,""))</f>
        <v/>
      </c>
      <c r="E11" s="94" t="str">
        <f t="shared" si="0"/>
        <v/>
      </c>
      <c r="F11" s="94" t="str">
        <f t="shared" si="0"/>
        <v/>
      </c>
      <c r="G11" s="94" t="str">
        <f t="shared" si="0"/>
        <v/>
      </c>
      <c r="H11" s="94" t="str">
        <f t="shared" si="0"/>
        <v/>
      </c>
      <c r="I11" s="94" t="str">
        <f t="shared" si="0"/>
        <v/>
      </c>
      <c r="J11" s="94" t="str">
        <f t="shared" si="0"/>
        <v/>
      </c>
      <c r="K11" s="94" t="str">
        <f t="shared" si="0"/>
        <v/>
      </c>
      <c r="L11" s="94">
        <f t="shared" si="0"/>
        <v>31</v>
      </c>
      <c r="M11" s="94">
        <f t="shared" si="0"/>
        <v>30</v>
      </c>
      <c r="N11" s="97">
        <f t="shared" si="0"/>
        <v>31</v>
      </c>
    </row>
    <row r="12" spans="2:14" x14ac:dyDescent="0.2">
      <c r="B12" s="9" t="s">
        <v>12</v>
      </c>
      <c r="C12" s="3">
        <v>31</v>
      </c>
      <c r="D12" s="3">
        <v>28</v>
      </c>
      <c r="E12" s="3">
        <v>31</v>
      </c>
      <c r="F12" s="3">
        <v>30</v>
      </c>
      <c r="G12" s="3">
        <v>31</v>
      </c>
      <c r="H12" s="3">
        <v>30</v>
      </c>
      <c r="I12" s="3">
        <v>31</v>
      </c>
      <c r="J12" s="3">
        <v>31</v>
      </c>
      <c r="K12" s="3">
        <v>30</v>
      </c>
      <c r="L12" s="3">
        <v>31</v>
      </c>
      <c r="M12" s="3">
        <v>30</v>
      </c>
      <c r="N12" s="10">
        <v>31</v>
      </c>
    </row>
    <row r="13" spans="2:14" x14ac:dyDescent="0.2">
      <c r="B13" s="9" t="s">
        <v>40</v>
      </c>
      <c r="C13" s="30">
        <f>('Prod System #2'!C13 - 'Prod System #2'!C13*'Heifer(-)'!$C$8)</f>
        <v>0.45</v>
      </c>
      <c r="D13" s="30">
        <f>('Prod System #2'!D13 - 'Prod System #2'!D13*'Heifer(-)'!$C$8)</f>
        <v>0.45</v>
      </c>
      <c r="E13" s="30">
        <f>('Prod System #2'!E13 - 'Prod System #2'!E13*'Heifer(-)'!$C$8)</f>
        <v>0.72</v>
      </c>
      <c r="F13" s="30">
        <f>('Prod System #2'!F13 - 'Prod System #2'!F13*'Heifer(-)'!$C$8)</f>
        <v>1.9800000000000002</v>
      </c>
      <c r="G13" s="30">
        <f>('Prod System #2'!G13 - 'Prod System #2'!G13*'Heifer(-)'!$C$8)</f>
        <v>2.16</v>
      </c>
      <c r="H13" s="30">
        <f>('Prod System #2'!H13 - 'Prod System #2'!H13*'Heifer(-)'!$C$8)</f>
        <v>1.62</v>
      </c>
      <c r="I13" s="30">
        <f>('Prod System #2'!I13 - 'Prod System #2'!I13*'Heifer(-)'!$C$8)</f>
        <v>0.9</v>
      </c>
      <c r="J13" s="30">
        <f>('Prod System #2'!J13 - 'Prod System #2'!J13*'Heifer(-)'!$C$8)</f>
        <v>0.72</v>
      </c>
      <c r="K13" s="30">
        <f>('Prod System #2'!K13 - 'Prod System #2'!K13*'Heifer(-)'!$C$8)</f>
        <v>0.9</v>
      </c>
      <c r="L13" s="30">
        <f>('Prod System #2'!L13 - 'Prod System #2'!L13*'Heifer(-)'!$C$8)</f>
        <v>1.26</v>
      </c>
      <c r="M13" s="30">
        <f>('Prod System #2'!M13 - 'Prod System #2'!M13*'Heifer(-)'!$C$8)</f>
        <v>0.9</v>
      </c>
      <c r="N13" s="47">
        <f>('Prod System #2'!N13 - 'Prod System #2'!N13*'Heifer(-)'!$C$8)</f>
        <v>0.72</v>
      </c>
    </row>
    <row r="14" spans="2:14" ht="13.5" thickBot="1" x14ac:dyDescent="0.25">
      <c r="B14" s="11" t="s">
        <v>18</v>
      </c>
      <c r="C14" s="96" t="str">
        <f>IF(C11="","",C6+C11*C13)</f>
        <v/>
      </c>
      <c r="D14" s="96" t="str">
        <f t="shared" ref="D14:N14" si="1">IF(D11="","",IF(D11=D12,IF(AND(C11&gt;0,C11&lt;&gt;""),C14 + (D11*D13),$C6+(D11*D13)),IF(AND(C11&gt;0,C11&lt;&gt;""),C14 + (D11*D13),$C6+(D11*D13))))</f>
        <v/>
      </c>
      <c r="E14" s="96" t="str">
        <f t="shared" si="1"/>
        <v/>
      </c>
      <c r="F14" s="96" t="str">
        <f t="shared" si="1"/>
        <v/>
      </c>
      <c r="G14" s="96" t="str">
        <f t="shared" si="1"/>
        <v/>
      </c>
      <c r="H14" s="96" t="str">
        <f t="shared" si="1"/>
        <v/>
      </c>
      <c r="I14" s="96" t="str">
        <f t="shared" si="1"/>
        <v/>
      </c>
      <c r="J14" s="96" t="str">
        <f t="shared" si="1"/>
        <v/>
      </c>
      <c r="K14" s="96" t="str">
        <f t="shared" si="1"/>
        <v/>
      </c>
      <c r="L14" s="96">
        <f t="shared" si="1"/>
        <v>539.05999999999995</v>
      </c>
      <c r="M14" s="96">
        <f t="shared" si="1"/>
        <v>566.05999999999995</v>
      </c>
      <c r="N14" s="98">
        <f t="shared" si="1"/>
        <v>588.38</v>
      </c>
    </row>
    <row r="15" spans="2:14" ht="13.5" thickTop="1" x14ac:dyDescent="0.2">
      <c r="B15" s="6" t="s">
        <v>14</v>
      </c>
      <c r="C15" s="7" t="s">
        <v>0</v>
      </c>
      <c r="D15" s="7" t="s">
        <v>1</v>
      </c>
      <c r="E15" s="7" t="s">
        <v>2</v>
      </c>
      <c r="F15" s="7" t="s">
        <v>3</v>
      </c>
      <c r="G15" s="7" t="s">
        <v>4</v>
      </c>
      <c r="H15" s="7" t="s">
        <v>5</v>
      </c>
      <c r="I15" s="7" t="s">
        <v>6</v>
      </c>
      <c r="J15" s="7" t="s">
        <v>7</v>
      </c>
      <c r="K15" s="1" t="s">
        <v>8</v>
      </c>
      <c r="L15" s="7" t="s">
        <v>9</v>
      </c>
      <c r="M15" s="7" t="s">
        <v>10</v>
      </c>
      <c r="N15" s="8" t="s">
        <v>11</v>
      </c>
    </row>
    <row r="16" spans="2:14" x14ac:dyDescent="0.2">
      <c r="B16" s="9" t="s">
        <v>12</v>
      </c>
      <c r="C16" s="4">
        <f>IF(N14&gt;=$C$7,"",IF((N14+(C12*C17))&lt;$C$7,C12,($C$7-N14)/C17))</f>
        <v>31</v>
      </c>
      <c r="D16" s="4">
        <f t="shared" ref="D16:N16" si="2">IF(C18&gt;=$C$7,"",IF((C18+(D12*D17))&lt;$C$7,D12,($C$7-C18)/D17))</f>
        <v>28</v>
      </c>
      <c r="E16" s="4">
        <f t="shared" si="2"/>
        <v>31</v>
      </c>
      <c r="F16" s="4">
        <f t="shared" si="2"/>
        <v>30</v>
      </c>
      <c r="G16" s="4">
        <f t="shared" si="2"/>
        <v>31</v>
      </c>
      <c r="H16" s="4">
        <f t="shared" si="2"/>
        <v>30</v>
      </c>
      <c r="I16" s="4">
        <f t="shared" si="2"/>
        <v>31</v>
      </c>
      <c r="J16" s="4">
        <f t="shared" si="2"/>
        <v>31</v>
      </c>
      <c r="K16" s="4">
        <f t="shared" si="2"/>
        <v>30</v>
      </c>
      <c r="L16" s="4">
        <f t="shared" si="2"/>
        <v>31</v>
      </c>
      <c r="M16" s="4">
        <f t="shared" si="2"/>
        <v>30</v>
      </c>
      <c r="N16" s="14">
        <f t="shared" si="2"/>
        <v>31</v>
      </c>
    </row>
    <row r="17" spans="2:14" x14ac:dyDescent="0.2">
      <c r="B17" s="9" t="s">
        <v>40</v>
      </c>
      <c r="C17" s="30">
        <f>('Prod System #2'!C17 - 'Prod System #2'!C17*'Heifer(-)'!$C$8)</f>
        <v>0.45</v>
      </c>
      <c r="D17" s="30">
        <f>('Prod System #2'!D17 - 'Prod System #2'!D17*'Heifer(-)'!$C$8)</f>
        <v>0.45</v>
      </c>
      <c r="E17" s="30">
        <f>('Prod System #2'!E17 - 'Prod System #2'!E17*'Heifer(-)'!$C$8)</f>
        <v>0.72</v>
      </c>
      <c r="F17" s="30">
        <f>('Prod System #2'!F17 - 'Prod System #2'!F17*'Heifer(-)'!$C$8)</f>
        <v>1.9800000000000002</v>
      </c>
      <c r="G17" s="30">
        <f>('Prod System #2'!G17 - 'Prod System #2'!G17*'Heifer(-)'!$C$8)</f>
        <v>2.16</v>
      </c>
      <c r="H17" s="30">
        <f>('Prod System #2'!H17 - 'Prod System #2'!H17*'Heifer(-)'!$C$8)</f>
        <v>1.62</v>
      </c>
      <c r="I17" s="30">
        <f>('Prod System #2'!I17 - 'Prod System #2'!I17*'Heifer(-)'!$C$8)</f>
        <v>0.9</v>
      </c>
      <c r="J17" s="30">
        <f>('Prod System #2'!J17 - 'Prod System #2'!J17*'Heifer(-)'!$C$8)</f>
        <v>0.72</v>
      </c>
      <c r="K17" s="30">
        <f>('Prod System #2'!K17 - 'Prod System #2'!K17*'Heifer(-)'!$C$8)</f>
        <v>0.9</v>
      </c>
      <c r="L17" s="30">
        <f>('Prod System #2'!L17 - 'Prod System #2'!L17*'Heifer(-)'!$C$8)</f>
        <v>1.26</v>
      </c>
      <c r="M17" s="30">
        <f>('Prod System #2'!M17 - 'Prod System #2'!M17*'Heifer(-)'!$C$8)</f>
        <v>0.9</v>
      </c>
      <c r="N17" s="47">
        <f>('Prod System #2'!N17 - 'Prod System #2'!N17*'Heifer(-)'!$C$8)</f>
        <v>0.72</v>
      </c>
    </row>
    <row r="18" spans="2:14" ht="13.5" thickBot="1" x14ac:dyDescent="0.25">
      <c r="B18" s="11" t="s">
        <v>18</v>
      </c>
      <c r="C18" s="12">
        <f>IF(C16="","",C16*C17+N14)</f>
        <v>602.33000000000004</v>
      </c>
      <c r="D18" s="12">
        <f t="shared" ref="D18:N18" si="3">IF(D16="","",D16*D17+C18)</f>
        <v>614.93000000000006</v>
      </c>
      <c r="E18" s="12">
        <f t="shared" si="3"/>
        <v>637.25000000000011</v>
      </c>
      <c r="F18" s="12">
        <f t="shared" si="3"/>
        <v>696.65000000000009</v>
      </c>
      <c r="G18" s="12">
        <f t="shared" si="3"/>
        <v>763.61000000000013</v>
      </c>
      <c r="H18" s="12">
        <f t="shared" si="3"/>
        <v>812.21000000000015</v>
      </c>
      <c r="I18" s="12">
        <f t="shared" si="3"/>
        <v>840.11000000000013</v>
      </c>
      <c r="J18" s="12">
        <f t="shared" si="3"/>
        <v>862.43000000000018</v>
      </c>
      <c r="K18" s="12">
        <f t="shared" si="3"/>
        <v>889.43000000000018</v>
      </c>
      <c r="L18" s="12">
        <f t="shared" si="3"/>
        <v>928.49000000000024</v>
      </c>
      <c r="M18" s="12">
        <f t="shared" si="3"/>
        <v>955.49000000000024</v>
      </c>
      <c r="N18" s="13">
        <f t="shared" si="3"/>
        <v>977.81000000000029</v>
      </c>
    </row>
    <row r="19" spans="2:14" ht="13.5" thickTop="1" x14ac:dyDescent="0.2">
      <c r="B19" s="6" t="s">
        <v>14</v>
      </c>
      <c r="C19" s="7" t="s">
        <v>0</v>
      </c>
      <c r="D19" s="7" t="s">
        <v>1</v>
      </c>
      <c r="E19" s="7" t="s">
        <v>2</v>
      </c>
      <c r="F19" s="7" t="s">
        <v>3</v>
      </c>
      <c r="G19" s="7" t="s">
        <v>4</v>
      </c>
      <c r="H19" s="7" t="s">
        <v>5</v>
      </c>
      <c r="I19" s="7" t="s">
        <v>6</v>
      </c>
      <c r="J19" s="7" t="s">
        <v>7</v>
      </c>
      <c r="K19" s="1" t="s">
        <v>8</v>
      </c>
      <c r="L19" s="7" t="s">
        <v>9</v>
      </c>
      <c r="M19" s="7" t="s">
        <v>10</v>
      </c>
      <c r="N19" s="8" t="s">
        <v>11</v>
      </c>
    </row>
    <row r="20" spans="2:14" x14ac:dyDescent="0.2">
      <c r="B20" s="9" t="s">
        <v>12</v>
      </c>
      <c r="C20" s="4">
        <f>IF(N18&gt;=$C$7,"",IF((N18+(C16*C21))&lt;$C$7,C16,($C$7-N18)/C21))</f>
        <v>31</v>
      </c>
      <c r="D20" s="4">
        <f t="shared" ref="D20:N20" si="4">IF(C22&gt;=$C$7,"",IF((C22+(D16*D21))&lt;$C$7,D16,($C$7-C22)/D21))</f>
        <v>28</v>
      </c>
      <c r="E20" s="4">
        <f t="shared" si="4"/>
        <v>31</v>
      </c>
      <c r="F20" s="4">
        <f t="shared" si="4"/>
        <v>30</v>
      </c>
      <c r="G20" s="4">
        <f t="shared" si="4"/>
        <v>31</v>
      </c>
      <c r="H20" s="4">
        <f t="shared" si="4"/>
        <v>30</v>
      </c>
      <c r="I20" s="4">
        <f t="shared" si="4"/>
        <v>31</v>
      </c>
      <c r="J20" s="4">
        <f t="shared" si="4"/>
        <v>31</v>
      </c>
      <c r="K20" s="4">
        <f t="shared" si="4"/>
        <v>30</v>
      </c>
      <c r="L20" s="4">
        <f t="shared" si="4"/>
        <v>16.777777777777498</v>
      </c>
      <c r="M20" s="4" t="str">
        <f t="shared" si="4"/>
        <v/>
      </c>
      <c r="N20" s="14" t="str">
        <f t="shared" si="4"/>
        <v/>
      </c>
    </row>
    <row r="21" spans="2:14" x14ac:dyDescent="0.2">
      <c r="B21" s="9" t="s">
        <v>40</v>
      </c>
      <c r="C21" s="30">
        <f>('Prod System #2'!C21 - 'Prod System #2'!C21*'Heifer(-)'!$C$8)</f>
        <v>0.45</v>
      </c>
      <c r="D21" s="30">
        <f>('Prod System #2'!D21 - 'Prod System #2'!D21*'Heifer(-)'!$C$8)</f>
        <v>0.45</v>
      </c>
      <c r="E21" s="30">
        <f>('Prod System #2'!E21 - 'Prod System #2'!E21*'Heifer(-)'!$C$8)</f>
        <v>0.72</v>
      </c>
      <c r="F21" s="30">
        <f>('Prod System #2'!F21 - 'Prod System #2'!F21*'Heifer(-)'!$C$8)</f>
        <v>1.9800000000000002</v>
      </c>
      <c r="G21" s="30">
        <f>('Prod System #2'!G21 - 'Prod System #2'!G21*'Heifer(-)'!$C$8)</f>
        <v>2.16</v>
      </c>
      <c r="H21" s="30">
        <f>('Prod System #2'!H21 - 'Prod System #2'!H21*'Heifer(-)'!$C$8)</f>
        <v>1.62</v>
      </c>
      <c r="I21" s="30">
        <f>('Prod System #2'!I21 - 'Prod System #2'!I21*'Heifer(-)'!$C$8)</f>
        <v>0.9</v>
      </c>
      <c r="J21" s="30">
        <f>('Prod System #2'!J21 - 'Prod System #2'!J21*'Heifer(-)'!$C$8)</f>
        <v>0.72</v>
      </c>
      <c r="K21" s="30">
        <f>('Prod System #2'!K21 - 'Prod System #2'!K21*'Heifer(-)'!$C$8)</f>
        <v>0.9</v>
      </c>
      <c r="L21" s="30">
        <f>('Prod System #2'!L21 - 'Prod System #2'!L21*'Heifer(-)'!$C$8)</f>
        <v>1.26</v>
      </c>
      <c r="M21" s="30">
        <f>('Prod System #2'!M21 - 'Prod System #2'!M21*'Heifer(-)'!$C$8)</f>
        <v>0.9</v>
      </c>
      <c r="N21" s="47">
        <f>('Prod System #2'!N21 - 'Prod System #2'!N21*'Heifer(-)'!$C$8)</f>
        <v>0.72</v>
      </c>
    </row>
    <row r="22" spans="2:14" ht="13.5" thickBot="1" x14ac:dyDescent="0.25">
      <c r="B22" s="11" t="s">
        <v>18</v>
      </c>
      <c r="C22" s="12">
        <f>IF(C20="","",C20*C21+N18)</f>
        <v>991.76000000000033</v>
      </c>
      <c r="D22" s="12">
        <f t="shared" ref="D22:N22" si="5">IF(D20="","",D20*D21+C22)</f>
        <v>1004.3600000000004</v>
      </c>
      <c r="E22" s="12">
        <f t="shared" si="5"/>
        <v>1026.6800000000003</v>
      </c>
      <c r="F22" s="12">
        <f t="shared" si="5"/>
        <v>1086.0800000000004</v>
      </c>
      <c r="G22" s="12">
        <f t="shared" si="5"/>
        <v>1153.0400000000004</v>
      </c>
      <c r="H22" s="12">
        <f t="shared" si="5"/>
        <v>1201.6400000000003</v>
      </c>
      <c r="I22" s="12">
        <f t="shared" si="5"/>
        <v>1229.5400000000004</v>
      </c>
      <c r="J22" s="12">
        <f t="shared" si="5"/>
        <v>1251.8600000000004</v>
      </c>
      <c r="K22" s="12">
        <f t="shared" si="5"/>
        <v>1278.8600000000004</v>
      </c>
      <c r="L22" s="12">
        <f t="shared" si="5"/>
        <v>1300</v>
      </c>
      <c r="M22" s="12" t="str">
        <f t="shared" si="5"/>
        <v/>
      </c>
      <c r="N22" s="13" t="str">
        <f t="shared" si="5"/>
        <v/>
      </c>
    </row>
    <row r="23" spans="2:14" ht="14.25" thickTop="1" thickBot="1" x14ac:dyDescent="0.25"/>
    <row r="24" spans="2:14" ht="13.5" thickTop="1" x14ac:dyDescent="0.2">
      <c r="B24" s="313" t="s">
        <v>92</v>
      </c>
      <c r="C24" s="314"/>
      <c r="D24" s="314"/>
      <c r="E24" s="315"/>
    </row>
    <row r="25" spans="2:14" x14ac:dyDescent="0.2">
      <c r="B25" s="109"/>
      <c r="C25" s="113"/>
      <c r="D25" s="31" t="s">
        <v>25</v>
      </c>
      <c r="E25" s="120"/>
      <c r="G25" s="65"/>
    </row>
    <row r="26" spans="2:14" x14ac:dyDescent="0.2">
      <c r="B26" s="110" t="s">
        <v>13</v>
      </c>
      <c r="C26" s="114"/>
      <c r="D26" s="36">
        <f>MAX(C14:N14,C18:N18,C22:N22)</f>
        <v>1300</v>
      </c>
      <c r="E26" s="121"/>
    </row>
    <row r="27" spans="2:14" x14ac:dyDescent="0.2">
      <c r="B27" s="110" t="s">
        <v>15</v>
      </c>
      <c r="C27" s="115"/>
      <c r="D27" s="32">
        <f>(SUM(C11:N11,C16:N16,C20:N20)/30.5)+C4</f>
        <v>31.484517304189424</v>
      </c>
      <c r="E27" s="122"/>
      <c r="G27" t="s">
        <v>17</v>
      </c>
    </row>
    <row r="28" spans="2:14" x14ac:dyDescent="0.2">
      <c r="B28" s="316" t="s">
        <v>23</v>
      </c>
      <c r="C28" s="116"/>
      <c r="D28" s="33" t="str">
        <f>VLOOKUP($D59,Date!$A$1:$C$365,2)</f>
        <v xml:space="preserve">October </v>
      </c>
      <c r="E28" s="123"/>
    </row>
    <row r="29" spans="2:14" x14ac:dyDescent="0.2">
      <c r="B29" s="317"/>
      <c r="C29" s="117"/>
      <c r="D29" s="34">
        <f>VLOOKUP($D59,Date!$A$1:$C$365,3)</f>
        <v>17</v>
      </c>
      <c r="E29" s="124"/>
    </row>
    <row r="30" spans="2:14" x14ac:dyDescent="0.2">
      <c r="B30" s="110" t="s">
        <v>16</v>
      </c>
      <c r="C30" s="118"/>
      <c r="D30" s="35">
        <f>(C7-C6)/(SUM(C11:N11,C16:N16,C20:N20))</f>
        <v>1.0712691563755399</v>
      </c>
      <c r="E30" s="125"/>
      <c r="H30" t="s">
        <v>17</v>
      </c>
    </row>
    <row r="31" spans="2:14" ht="13.5" thickBot="1" x14ac:dyDescent="0.25">
      <c r="B31" s="111" t="s">
        <v>27</v>
      </c>
      <c r="C31" s="119"/>
      <c r="D31" s="112">
        <f>O50/O45</f>
        <v>1.302791107197887</v>
      </c>
      <c r="E31" s="126"/>
    </row>
    <row r="32" spans="2:14" ht="13.5" thickTop="1" x14ac:dyDescent="0.2"/>
    <row r="33" spans="2:16" x14ac:dyDescent="0.2">
      <c r="B33" s="38" t="s">
        <v>29</v>
      </c>
      <c r="C33" s="48" t="str">
        <f>'Prod System #2'!C33</f>
        <v>April</v>
      </c>
      <c r="D33" s="23" t="s">
        <v>39</v>
      </c>
      <c r="E33" s="48" t="str">
        <f>'Prod System #2'!E33</f>
        <v>November</v>
      </c>
    </row>
    <row r="34" spans="2:16" x14ac:dyDescent="0.2">
      <c r="D34" s="16"/>
    </row>
    <row r="35" spans="2:16" x14ac:dyDescent="0.2">
      <c r="C35" s="16"/>
      <c r="D35" s="16"/>
      <c r="E35" s="16"/>
    </row>
    <row r="36" spans="2:16" x14ac:dyDescent="0.2">
      <c r="B36" s="37"/>
      <c r="C36" s="16"/>
      <c r="D36" s="16"/>
    </row>
    <row r="37" spans="2:16" x14ac:dyDescent="0.2">
      <c r="B37" s="37"/>
      <c r="C37" s="16"/>
      <c r="D37" s="16"/>
    </row>
    <row r="38" spans="2:16" x14ac:dyDescent="0.2">
      <c r="B38" s="37"/>
      <c r="C38" s="16"/>
      <c r="D38" s="16"/>
    </row>
    <row r="39" spans="2:16" hidden="1" x14ac:dyDescent="0.2">
      <c r="B39" s="37"/>
      <c r="C39" s="16">
        <f>VLOOKUP(C33,D60:E71,2,FALSE)</f>
        <v>4</v>
      </c>
      <c r="D39" s="16"/>
      <c r="E39" s="16">
        <f>VLOOKUP(E33,D60:E71,2,FALSE)</f>
        <v>11</v>
      </c>
    </row>
    <row r="40" spans="2:16" hidden="1" x14ac:dyDescent="0.2">
      <c r="B40" s="37"/>
      <c r="C40" s="16"/>
      <c r="D40" s="16"/>
    </row>
    <row r="41" spans="2:16" hidden="1" x14ac:dyDescent="0.2">
      <c r="C41" s="43">
        <v>1</v>
      </c>
      <c r="D41" s="43">
        <f t="shared" ref="D41:N41" si="6">C41+1</f>
        <v>2</v>
      </c>
      <c r="E41" s="43">
        <f t="shared" si="6"/>
        <v>3</v>
      </c>
      <c r="F41" s="43">
        <f t="shared" si="6"/>
        <v>4</v>
      </c>
      <c r="G41" s="43">
        <f t="shared" si="6"/>
        <v>5</v>
      </c>
      <c r="H41" s="43">
        <f t="shared" si="6"/>
        <v>6</v>
      </c>
      <c r="I41" s="43">
        <f t="shared" si="6"/>
        <v>7</v>
      </c>
      <c r="J41" s="43">
        <f t="shared" si="6"/>
        <v>8</v>
      </c>
      <c r="K41" s="43">
        <f t="shared" si="6"/>
        <v>9</v>
      </c>
      <c r="L41" s="43">
        <f t="shared" si="6"/>
        <v>10</v>
      </c>
      <c r="M41" s="43">
        <f t="shared" si="6"/>
        <v>11</v>
      </c>
      <c r="N41" s="43">
        <f t="shared" si="6"/>
        <v>12</v>
      </c>
    </row>
    <row r="42" spans="2:16" hidden="1" x14ac:dyDescent="0.2">
      <c r="C42" s="44">
        <f t="shared" ref="C42:N42" si="7">MAX(C11,0)</f>
        <v>0</v>
      </c>
      <c r="D42" s="44">
        <f t="shared" si="7"/>
        <v>0</v>
      </c>
      <c r="E42" s="44">
        <f t="shared" si="7"/>
        <v>0</v>
      </c>
      <c r="F42" s="44">
        <f t="shared" si="7"/>
        <v>0</v>
      </c>
      <c r="G42" s="44">
        <f t="shared" si="7"/>
        <v>0</v>
      </c>
      <c r="H42" s="44">
        <f t="shared" si="7"/>
        <v>0</v>
      </c>
      <c r="I42" s="44">
        <f t="shared" si="7"/>
        <v>0</v>
      </c>
      <c r="J42" s="44">
        <f t="shared" si="7"/>
        <v>0</v>
      </c>
      <c r="K42" s="44">
        <f t="shared" si="7"/>
        <v>0</v>
      </c>
      <c r="L42" s="44">
        <f t="shared" si="7"/>
        <v>31</v>
      </c>
      <c r="M42" s="44">
        <f t="shared" si="7"/>
        <v>30</v>
      </c>
      <c r="N42" s="44">
        <f t="shared" si="7"/>
        <v>31</v>
      </c>
    </row>
    <row r="43" spans="2:16" hidden="1" x14ac:dyDescent="0.2">
      <c r="C43" s="45">
        <f t="shared" ref="C43:N43" si="8">MAX(C16,0)</f>
        <v>31</v>
      </c>
      <c r="D43" s="45">
        <f t="shared" si="8"/>
        <v>28</v>
      </c>
      <c r="E43" s="45">
        <f t="shared" si="8"/>
        <v>31</v>
      </c>
      <c r="F43" s="45">
        <f t="shared" si="8"/>
        <v>30</v>
      </c>
      <c r="G43" s="45">
        <f t="shared" si="8"/>
        <v>31</v>
      </c>
      <c r="H43" s="45">
        <f t="shared" si="8"/>
        <v>30</v>
      </c>
      <c r="I43" s="45">
        <f t="shared" si="8"/>
        <v>31</v>
      </c>
      <c r="J43" s="45">
        <f t="shared" si="8"/>
        <v>31</v>
      </c>
      <c r="K43" s="45">
        <f t="shared" si="8"/>
        <v>30</v>
      </c>
      <c r="L43" s="45">
        <f t="shared" si="8"/>
        <v>31</v>
      </c>
      <c r="M43" s="45">
        <f t="shared" si="8"/>
        <v>30</v>
      </c>
      <c r="N43" s="45">
        <f t="shared" si="8"/>
        <v>31</v>
      </c>
    </row>
    <row r="44" spans="2:16" hidden="1" x14ac:dyDescent="0.2">
      <c r="C44" s="46">
        <f t="shared" ref="C44:N44" si="9">MAX(C20,0)</f>
        <v>31</v>
      </c>
      <c r="D44" s="46">
        <f t="shared" si="9"/>
        <v>28</v>
      </c>
      <c r="E44" s="46">
        <f t="shared" si="9"/>
        <v>31</v>
      </c>
      <c r="F44" s="46">
        <f t="shared" si="9"/>
        <v>30</v>
      </c>
      <c r="G44" s="46">
        <f t="shared" si="9"/>
        <v>31</v>
      </c>
      <c r="H44" s="46">
        <f t="shared" si="9"/>
        <v>30</v>
      </c>
      <c r="I44" s="46">
        <f t="shared" si="9"/>
        <v>31</v>
      </c>
      <c r="J44" s="46">
        <f t="shared" si="9"/>
        <v>31</v>
      </c>
      <c r="K44" s="46">
        <f t="shared" si="9"/>
        <v>30</v>
      </c>
      <c r="L44" s="46">
        <f t="shared" si="9"/>
        <v>16.777777777777498</v>
      </c>
      <c r="M44" s="46">
        <f t="shared" si="9"/>
        <v>0</v>
      </c>
      <c r="N44" s="46">
        <f t="shared" si="9"/>
        <v>0</v>
      </c>
    </row>
    <row r="45" spans="2:16" hidden="1" x14ac:dyDescent="0.2">
      <c r="C45" s="16">
        <f t="shared" ref="C45:N45" si="10">IF(AND(C$41&gt;=$C$39,C$41&lt;=$E$39),SUM(C42:C44),0)</f>
        <v>0</v>
      </c>
      <c r="D45" s="16">
        <f t="shared" si="10"/>
        <v>0</v>
      </c>
      <c r="E45" s="16">
        <f t="shared" si="10"/>
        <v>0</v>
      </c>
      <c r="F45" s="16">
        <f t="shared" si="10"/>
        <v>60</v>
      </c>
      <c r="G45" s="16">
        <f t="shared" si="10"/>
        <v>62</v>
      </c>
      <c r="H45" s="16">
        <f t="shared" si="10"/>
        <v>60</v>
      </c>
      <c r="I45" s="16">
        <f t="shared" si="10"/>
        <v>62</v>
      </c>
      <c r="J45" s="16">
        <f t="shared" si="10"/>
        <v>62</v>
      </c>
      <c r="K45" s="16">
        <f t="shared" si="10"/>
        <v>60</v>
      </c>
      <c r="L45" s="16">
        <f t="shared" si="10"/>
        <v>78.777777777777501</v>
      </c>
      <c r="M45" s="16">
        <f t="shared" si="10"/>
        <v>60</v>
      </c>
      <c r="N45" s="16">
        <f t="shared" si="10"/>
        <v>0</v>
      </c>
      <c r="O45" s="16">
        <f>SUM(C45:N45)</f>
        <v>504.77777777777749</v>
      </c>
      <c r="P45" t="s">
        <v>30</v>
      </c>
    </row>
    <row r="46" spans="2:16" hidden="1" x14ac:dyDescent="0.2">
      <c r="C46" s="43"/>
      <c r="D46" s="43"/>
      <c r="E46" s="43"/>
      <c r="F46" s="43"/>
      <c r="G46" s="43"/>
      <c r="H46" s="43"/>
      <c r="I46" s="43"/>
      <c r="J46" s="43"/>
      <c r="K46" s="43"/>
      <c r="L46" s="43"/>
      <c r="M46" s="43"/>
      <c r="N46" s="43"/>
    </row>
    <row r="47" spans="2:16" hidden="1" x14ac:dyDescent="0.2">
      <c r="C47" s="41">
        <f t="shared" ref="C47:N47" si="11">MAX(C11,0)*C13</f>
        <v>0</v>
      </c>
      <c r="D47" s="41">
        <f t="shared" si="11"/>
        <v>0</v>
      </c>
      <c r="E47" s="41">
        <f t="shared" si="11"/>
        <v>0</v>
      </c>
      <c r="F47" s="41">
        <f t="shared" si="11"/>
        <v>0</v>
      </c>
      <c r="G47" s="41">
        <f t="shared" si="11"/>
        <v>0</v>
      </c>
      <c r="H47" s="41">
        <f t="shared" si="11"/>
        <v>0</v>
      </c>
      <c r="I47" s="41">
        <f t="shared" si="11"/>
        <v>0</v>
      </c>
      <c r="J47" s="41">
        <f t="shared" si="11"/>
        <v>0</v>
      </c>
      <c r="K47" s="41">
        <f t="shared" si="11"/>
        <v>0</v>
      </c>
      <c r="L47" s="41">
        <f t="shared" si="11"/>
        <v>39.06</v>
      </c>
      <c r="M47" s="41">
        <f t="shared" si="11"/>
        <v>27</v>
      </c>
      <c r="N47" s="41">
        <f t="shared" si="11"/>
        <v>22.32</v>
      </c>
    </row>
    <row r="48" spans="2:16" hidden="1" x14ac:dyDescent="0.2">
      <c r="C48" s="41">
        <f t="shared" ref="C48:N48" si="12">MAX(C16,0)*C17</f>
        <v>13.950000000000001</v>
      </c>
      <c r="D48" s="41">
        <f t="shared" si="12"/>
        <v>12.6</v>
      </c>
      <c r="E48" s="41">
        <f t="shared" si="12"/>
        <v>22.32</v>
      </c>
      <c r="F48" s="41">
        <f t="shared" si="12"/>
        <v>59.400000000000006</v>
      </c>
      <c r="G48" s="41">
        <f t="shared" si="12"/>
        <v>66.960000000000008</v>
      </c>
      <c r="H48" s="41">
        <f t="shared" si="12"/>
        <v>48.6</v>
      </c>
      <c r="I48" s="41">
        <f t="shared" si="12"/>
        <v>27.900000000000002</v>
      </c>
      <c r="J48" s="41">
        <f t="shared" si="12"/>
        <v>22.32</v>
      </c>
      <c r="K48" s="41">
        <f t="shared" si="12"/>
        <v>27</v>
      </c>
      <c r="L48" s="41">
        <f t="shared" si="12"/>
        <v>39.06</v>
      </c>
      <c r="M48" s="41">
        <f t="shared" si="12"/>
        <v>27</v>
      </c>
      <c r="N48" s="41">
        <f t="shared" si="12"/>
        <v>22.32</v>
      </c>
    </row>
    <row r="49" spans="2:16" hidden="1" x14ac:dyDescent="0.2">
      <c r="C49" s="42">
        <f t="shared" ref="C49:N49" si="13">MAX(C20,0)*C21</f>
        <v>13.950000000000001</v>
      </c>
      <c r="D49" s="42">
        <f t="shared" si="13"/>
        <v>12.6</v>
      </c>
      <c r="E49" s="42">
        <f t="shared" si="13"/>
        <v>22.32</v>
      </c>
      <c r="F49" s="42">
        <f t="shared" si="13"/>
        <v>59.400000000000006</v>
      </c>
      <c r="G49" s="42">
        <f t="shared" si="13"/>
        <v>66.960000000000008</v>
      </c>
      <c r="H49" s="42">
        <f t="shared" si="13"/>
        <v>48.6</v>
      </c>
      <c r="I49" s="42">
        <f t="shared" si="13"/>
        <v>27.900000000000002</v>
      </c>
      <c r="J49" s="42">
        <f t="shared" si="13"/>
        <v>22.32</v>
      </c>
      <c r="K49" s="42">
        <f t="shared" si="13"/>
        <v>27</v>
      </c>
      <c r="L49" s="42">
        <f t="shared" si="13"/>
        <v>21.139999999999649</v>
      </c>
      <c r="M49" s="42">
        <f t="shared" si="13"/>
        <v>0</v>
      </c>
      <c r="N49" s="42">
        <f t="shared" si="13"/>
        <v>0</v>
      </c>
    </row>
    <row r="50" spans="2:16" hidden="1" x14ac:dyDescent="0.2">
      <c r="C50" s="16">
        <f t="shared" ref="C50:N50" si="14">IF(AND(C$41&gt;=$C$39,C$41&lt;=$E$39),SUM(C47:C49),0)</f>
        <v>0</v>
      </c>
      <c r="D50" s="16">
        <f t="shared" si="14"/>
        <v>0</v>
      </c>
      <c r="E50" s="16">
        <f t="shared" si="14"/>
        <v>0</v>
      </c>
      <c r="F50" s="16">
        <f t="shared" si="14"/>
        <v>118.80000000000001</v>
      </c>
      <c r="G50" s="16">
        <f t="shared" si="14"/>
        <v>133.92000000000002</v>
      </c>
      <c r="H50" s="16">
        <f t="shared" si="14"/>
        <v>97.2</v>
      </c>
      <c r="I50" s="16">
        <f t="shared" si="14"/>
        <v>55.800000000000004</v>
      </c>
      <c r="J50" s="16">
        <f t="shared" si="14"/>
        <v>44.64</v>
      </c>
      <c r="K50" s="16">
        <f t="shared" si="14"/>
        <v>54</v>
      </c>
      <c r="L50" s="16">
        <f t="shared" si="14"/>
        <v>99.25999999999965</v>
      </c>
      <c r="M50" s="16">
        <f t="shared" si="14"/>
        <v>54</v>
      </c>
      <c r="N50" s="16">
        <f t="shared" si="14"/>
        <v>0</v>
      </c>
      <c r="O50" s="16">
        <f>SUM(C50:N50)</f>
        <v>657.61999999999966</v>
      </c>
      <c r="P50" t="s">
        <v>21</v>
      </c>
    </row>
    <row r="51" spans="2:16" hidden="1" x14ac:dyDescent="0.2">
      <c r="C51" s="16"/>
      <c r="D51" s="16"/>
      <c r="E51" s="16"/>
      <c r="F51" s="16"/>
      <c r="G51" s="15"/>
      <c r="H51" s="16"/>
      <c r="I51" s="16"/>
      <c r="J51" s="16"/>
      <c r="K51" s="16"/>
      <c r="L51" s="16"/>
      <c r="M51" s="16"/>
      <c r="N51" s="16"/>
    </row>
    <row r="52" spans="2:16" hidden="1" x14ac:dyDescent="0.2">
      <c r="B52" t="s">
        <v>78</v>
      </c>
      <c r="C52" s="16"/>
      <c r="D52" s="16"/>
      <c r="E52" s="16"/>
      <c r="F52" s="16"/>
      <c r="G52" s="15"/>
      <c r="H52" s="16"/>
      <c r="I52" s="16"/>
      <c r="J52" s="16"/>
      <c r="K52" s="16"/>
      <c r="L52" s="16"/>
      <c r="M52" s="16"/>
      <c r="N52" s="16"/>
    </row>
    <row r="53" spans="2:16" hidden="1" x14ac:dyDescent="0.2">
      <c r="B53" t="s">
        <v>79</v>
      </c>
      <c r="C53" s="16"/>
      <c r="D53" s="16"/>
      <c r="E53" s="16"/>
      <c r="F53" s="16"/>
      <c r="G53" s="15"/>
      <c r="H53" s="16"/>
      <c r="I53" s="16"/>
      <c r="J53" s="16"/>
      <c r="K53" s="16"/>
      <c r="L53" s="16"/>
      <c r="M53" s="16"/>
      <c r="N53" s="16"/>
    </row>
    <row r="54" spans="2:16" hidden="1" x14ac:dyDescent="0.2">
      <c r="C54" s="16"/>
      <c r="D54" s="16"/>
      <c r="E54" s="16"/>
      <c r="F54" s="16"/>
      <c r="G54" s="15"/>
      <c r="H54" s="16"/>
      <c r="I54" s="16"/>
      <c r="J54" s="16"/>
      <c r="K54" s="16"/>
      <c r="L54" s="16"/>
      <c r="M54" s="16"/>
      <c r="N54" s="16"/>
    </row>
    <row r="55" spans="2:16" hidden="1" x14ac:dyDescent="0.2">
      <c r="B55" s="93" t="str">
        <f>C3 &amp; " " &amp; ROUND(D3,0)</f>
        <v>March 1</v>
      </c>
      <c r="C55" s="99"/>
      <c r="D55" s="93">
        <f>VLOOKUP(B55,Date!E1:F365,2,FALSE)</f>
        <v>60</v>
      </c>
      <c r="E55" s="16"/>
      <c r="F55" s="16"/>
      <c r="G55" s="15"/>
      <c r="H55" s="16"/>
      <c r="I55" s="16"/>
      <c r="J55" s="16"/>
      <c r="K55" s="16"/>
      <c r="L55" s="16"/>
      <c r="M55" s="16"/>
      <c r="N55" s="16"/>
    </row>
    <row r="56" spans="2:16" hidden="1" x14ac:dyDescent="0.2">
      <c r="B56" s="93" t="str">
        <f>VLOOKUP(D56,Date!F1:H1095,2,FALSE)</f>
        <v xml:space="preserve">October </v>
      </c>
      <c r="C56" s="93">
        <f>VLOOKUP(D56,Date!F1:H1095,3,FALSE)</f>
        <v>1</v>
      </c>
      <c r="D56" s="100">
        <f>ROUND(C4*30.5,0)+D55</f>
        <v>274</v>
      </c>
      <c r="E56" s="16"/>
      <c r="F56" s="16"/>
      <c r="G56" s="15"/>
      <c r="H56" s="16"/>
      <c r="I56" s="16"/>
      <c r="J56" s="16"/>
      <c r="K56" s="16"/>
      <c r="L56" s="16"/>
      <c r="M56" s="16"/>
      <c r="N56" s="16"/>
    </row>
    <row r="57" spans="2:16" hidden="1" x14ac:dyDescent="0.2"/>
    <row r="58" spans="2:16" hidden="1" x14ac:dyDescent="0.2">
      <c r="B58" s="128" t="str">
        <f>C5 &amp; " " &amp; ROUND(D5,0)</f>
        <v>October  1</v>
      </c>
      <c r="D58" s="16">
        <f>VLOOKUP(B58,Date!E1:F365,2,FALSE)</f>
        <v>274</v>
      </c>
      <c r="I58" s="40"/>
    </row>
    <row r="59" spans="2:16" hidden="1" x14ac:dyDescent="0.2">
      <c r="B59" s="127">
        <f>IF(SUM(C20:N20)&gt;0,SUM(C20:N20),IF(SUM(C16:N16)&gt;0,SUM(C16:N16),SUM(C11:N11)+D58-1))</f>
        <v>289.77777777777749</v>
      </c>
      <c r="D59" s="15">
        <f>IF(B59&lt;0.5,365,ROUND(B59,0))</f>
        <v>290</v>
      </c>
    </row>
    <row r="60" spans="2:16" hidden="1" x14ac:dyDescent="0.2">
      <c r="B60" s="1" t="s">
        <v>0</v>
      </c>
      <c r="C60">
        <v>1</v>
      </c>
      <c r="D60" s="1" t="s">
        <v>0</v>
      </c>
      <c r="E60" s="16">
        <v>1</v>
      </c>
    </row>
    <row r="61" spans="2:16" hidden="1" x14ac:dyDescent="0.2">
      <c r="B61" s="1" t="s">
        <v>1</v>
      </c>
      <c r="C61">
        <f t="shared" ref="C61:C87" si="15">C60+1</f>
        <v>2</v>
      </c>
      <c r="D61" s="1" t="s">
        <v>1</v>
      </c>
      <c r="E61" s="16">
        <f t="shared" ref="E61:E71" si="16">E60+1</f>
        <v>2</v>
      </c>
    </row>
    <row r="62" spans="2:16" hidden="1" x14ac:dyDescent="0.2">
      <c r="B62" s="1" t="s">
        <v>2</v>
      </c>
      <c r="C62">
        <f t="shared" si="15"/>
        <v>3</v>
      </c>
      <c r="D62" s="1" t="s">
        <v>2</v>
      </c>
      <c r="E62" s="16">
        <f t="shared" si="16"/>
        <v>3</v>
      </c>
    </row>
    <row r="63" spans="2:16" hidden="1" x14ac:dyDescent="0.2">
      <c r="B63" s="1" t="s">
        <v>3</v>
      </c>
      <c r="C63">
        <f t="shared" si="15"/>
        <v>4</v>
      </c>
      <c r="D63" s="1" t="s">
        <v>3</v>
      </c>
      <c r="E63" s="16">
        <f t="shared" si="16"/>
        <v>4</v>
      </c>
    </row>
    <row r="64" spans="2:16" hidden="1" x14ac:dyDescent="0.2">
      <c r="B64" s="1" t="s">
        <v>4</v>
      </c>
      <c r="C64">
        <f t="shared" si="15"/>
        <v>5</v>
      </c>
      <c r="D64" s="1" t="s">
        <v>4</v>
      </c>
      <c r="E64" s="16">
        <f t="shared" si="16"/>
        <v>5</v>
      </c>
    </row>
    <row r="65" spans="2:5" hidden="1" x14ac:dyDescent="0.2">
      <c r="B65" s="1" t="s">
        <v>5</v>
      </c>
      <c r="C65">
        <f t="shared" si="15"/>
        <v>6</v>
      </c>
      <c r="D65" s="1" t="s">
        <v>5</v>
      </c>
      <c r="E65" s="16">
        <f t="shared" si="16"/>
        <v>6</v>
      </c>
    </row>
    <row r="66" spans="2:5" hidden="1" x14ac:dyDescent="0.2">
      <c r="B66" s="1" t="s">
        <v>6</v>
      </c>
      <c r="C66">
        <f t="shared" si="15"/>
        <v>7</v>
      </c>
      <c r="D66" s="1" t="s">
        <v>6</v>
      </c>
      <c r="E66" s="16">
        <f t="shared" si="16"/>
        <v>7</v>
      </c>
    </row>
    <row r="67" spans="2:5" hidden="1" x14ac:dyDescent="0.2">
      <c r="B67" s="1" t="s">
        <v>7</v>
      </c>
      <c r="C67">
        <f t="shared" si="15"/>
        <v>8</v>
      </c>
      <c r="D67" s="1" t="s">
        <v>7</v>
      </c>
      <c r="E67" s="16">
        <f t="shared" si="16"/>
        <v>8</v>
      </c>
    </row>
    <row r="68" spans="2:5" hidden="1" x14ac:dyDescent="0.2">
      <c r="B68" s="1" t="s">
        <v>8</v>
      </c>
      <c r="C68">
        <f t="shared" si="15"/>
        <v>9</v>
      </c>
      <c r="D68" s="1" t="s">
        <v>8</v>
      </c>
      <c r="E68" s="16">
        <f t="shared" si="16"/>
        <v>9</v>
      </c>
    </row>
    <row r="69" spans="2:5" hidden="1" x14ac:dyDescent="0.2">
      <c r="B69" s="1" t="s">
        <v>9</v>
      </c>
      <c r="C69">
        <f t="shared" si="15"/>
        <v>10</v>
      </c>
      <c r="D69" s="1" t="s">
        <v>9</v>
      </c>
      <c r="E69" s="16">
        <f t="shared" si="16"/>
        <v>10</v>
      </c>
    </row>
    <row r="70" spans="2:5" hidden="1" x14ac:dyDescent="0.2">
      <c r="B70" s="1" t="s">
        <v>10</v>
      </c>
      <c r="C70">
        <f t="shared" si="15"/>
        <v>11</v>
      </c>
      <c r="D70" s="1" t="s">
        <v>10</v>
      </c>
      <c r="E70" s="16">
        <f t="shared" si="16"/>
        <v>11</v>
      </c>
    </row>
    <row r="71" spans="2:5" hidden="1" x14ac:dyDescent="0.2">
      <c r="B71" s="1" t="s">
        <v>11</v>
      </c>
      <c r="C71">
        <f t="shared" si="15"/>
        <v>12</v>
      </c>
      <c r="D71" s="1" t="s">
        <v>11</v>
      </c>
      <c r="E71" s="16">
        <f t="shared" si="16"/>
        <v>12</v>
      </c>
    </row>
    <row r="72" spans="2:5" hidden="1" x14ac:dyDescent="0.2">
      <c r="B72" s="1" t="s">
        <v>0</v>
      </c>
      <c r="C72">
        <f t="shared" si="15"/>
        <v>13</v>
      </c>
      <c r="D72" s="1" t="s">
        <v>0</v>
      </c>
    </row>
    <row r="73" spans="2:5" hidden="1" x14ac:dyDescent="0.2">
      <c r="B73" s="1" t="s">
        <v>1</v>
      </c>
      <c r="C73">
        <f t="shared" si="15"/>
        <v>14</v>
      </c>
      <c r="D73" s="1" t="s">
        <v>1</v>
      </c>
    </row>
    <row r="74" spans="2:5" hidden="1" x14ac:dyDescent="0.2">
      <c r="B74" s="1" t="s">
        <v>2</v>
      </c>
      <c r="C74">
        <f t="shared" si="15"/>
        <v>15</v>
      </c>
      <c r="D74" s="1" t="s">
        <v>2</v>
      </c>
    </row>
    <row r="75" spans="2:5" hidden="1" x14ac:dyDescent="0.2">
      <c r="B75" s="1" t="s">
        <v>3</v>
      </c>
      <c r="C75">
        <f t="shared" si="15"/>
        <v>16</v>
      </c>
      <c r="D75" s="1" t="s">
        <v>3</v>
      </c>
    </row>
    <row r="76" spans="2:5" hidden="1" x14ac:dyDescent="0.2">
      <c r="B76" s="1" t="s">
        <v>4</v>
      </c>
      <c r="C76">
        <f t="shared" si="15"/>
        <v>17</v>
      </c>
      <c r="D76" s="1" t="s">
        <v>4</v>
      </c>
    </row>
    <row r="77" spans="2:5" hidden="1" x14ac:dyDescent="0.2">
      <c r="B77" s="1" t="s">
        <v>5</v>
      </c>
      <c r="C77">
        <f t="shared" si="15"/>
        <v>18</v>
      </c>
      <c r="D77" s="1" t="s">
        <v>5</v>
      </c>
    </row>
    <row r="78" spans="2:5" hidden="1" x14ac:dyDescent="0.2">
      <c r="B78" s="1" t="s">
        <v>6</v>
      </c>
      <c r="C78">
        <f t="shared" si="15"/>
        <v>19</v>
      </c>
      <c r="D78" s="1" t="s">
        <v>6</v>
      </c>
    </row>
    <row r="79" spans="2:5" hidden="1" x14ac:dyDescent="0.2">
      <c r="B79" s="1" t="s">
        <v>7</v>
      </c>
      <c r="C79">
        <f t="shared" si="15"/>
        <v>20</v>
      </c>
      <c r="D79" s="1" t="s">
        <v>7</v>
      </c>
    </row>
    <row r="80" spans="2:5" hidden="1" x14ac:dyDescent="0.2">
      <c r="C80">
        <f t="shared" si="15"/>
        <v>21</v>
      </c>
    </row>
    <row r="81" spans="3:3" hidden="1" x14ac:dyDescent="0.2">
      <c r="C81">
        <f t="shared" si="15"/>
        <v>22</v>
      </c>
    </row>
    <row r="82" spans="3:3" hidden="1" x14ac:dyDescent="0.2">
      <c r="C82">
        <f t="shared" si="15"/>
        <v>23</v>
      </c>
    </row>
    <row r="83" spans="3:3" hidden="1" x14ac:dyDescent="0.2">
      <c r="C83">
        <f t="shared" si="15"/>
        <v>24</v>
      </c>
    </row>
    <row r="84" spans="3:3" hidden="1" x14ac:dyDescent="0.2">
      <c r="C84">
        <f t="shared" si="15"/>
        <v>25</v>
      </c>
    </row>
    <row r="85" spans="3:3" hidden="1" x14ac:dyDescent="0.2">
      <c r="C85">
        <f t="shared" si="15"/>
        <v>26</v>
      </c>
    </row>
    <row r="86" spans="3:3" hidden="1" x14ac:dyDescent="0.2">
      <c r="C86">
        <f t="shared" si="15"/>
        <v>27</v>
      </c>
    </row>
    <row r="87" spans="3:3" hidden="1" x14ac:dyDescent="0.2">
      <c r="C87">
        <f t="shared" si="15"/>
        <v>28</v>
      </c>
    </row>
    <row r="88" spans="3:3" hidden="1" x14ac:dyDescent="0.2">
      <c r="C88">
        <f>IF(C5=B61,28,29)</f>
        <v>29</v>
      </c>
    </row>
    <row r="89" spans="3:3" hidden="1" x14ac:dyDescent="0.2">
      <c r="C89">
        <f>IF(C5=B61,28,30)</f>
        <v>30</v>
      </c>
    </row>
    <row r="90" spans="3:3" hidden="1" x14ac:dyDescent="0.2">
      <c r="C90">
        <f>IF(OR(C5=B63,C5=B65,C5=B68,C5=B70),30,IF(C5=B61,28,31))</f>
        <v>31</v>
      </c>
    </row>
    <row r="91" spans="3:3" hidden="1" x14ac:dyDescent="0.2"/>
  </sheetData>
  <mergeCells count="2">
    <mergeCell ref="B24:E24"/>
    <mergeCell ref="B28:B29"/>
  </mergeCells>
  <phoneticPr fontId="0" type="noConversion"/>
  <dataValidations xWindow="491" yWindow="258" count="2">
    <dataValidation type="list" allowBlank="1" showInputMessage="1" showErrorMessage="1" sqref="D4" xr:uid="{00000000-0002-0000-0900-000000000000}">
      <formula1>#REF!</formula1>
    </dataValidation>
    <dataValidation type="list" allowBlank="1" showInputMessage="1" showErrorMessage="1" sqref="C33 E33" xr:uid="{00000000-0002-0000-0900-000001000000}">
      <formula1>$B$61:$B$65</formula1>
    </dataValidation>
  </dataValidations>
  <pageMargins left="0.75" right="0.75" top="1" bottom="1" header="0.5" footer="0.5"/>
  <pageSetup scale="85"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B2:P90"/>
  <sheetViews>
    <sheetView showGridLines="0" topLeftCell="A8" zoomScale="95" workbookViewId="0">
      <selection activeCell="G35" sqref="G35"/>
    </sheetView>
  </sheetViews>
  <sheetFormatPr defaultRowHeight="12.75" x14ac:dyDescent="0.2"/>
  <cols>
    <col min="1" max="1" width="3.7109375" customWidth="1"/>
    <col min="2" max="2" width="23.5703125" customWidth="1"/>
    <col min="3" max="3" width="12.85546875" customWidth="1"/>
    <col min="4" max="4" width="11.28515625" customWidth="1"/>
    <col min="5" max="5" width="10.7109375" customWidth="1"/>
    <col min="6" max="6" width="8.5703125" customWidth="1"/>
    <col min="11" max="11" width="9.85546875" customWidth="1"/>
    <col min="14" max="14" width="9.7109375" customWidth="1"/>
  </cols>
  <sheetData>
    <row r="2" spans="2:14" x14ac:dyDescent="0.2">
      <c r="B2" t="s">
        <v>77</v>
      </c>
      <c r="C2" s="17" t="str">
        <f>'Prod System #2'!C2</f>
        <v>Cow-Calf</v>
      </c>
      <c r="D2" s="29"/>
    </row>
    <row r="3" spans="2:14" x14ac:dyDescent="0.2">
      <c r="B3" t="str">
        <f>IF(C2=B52,"Avg. Birth Date","Purchase Date")</f>
        <v>Avg. Birth Date</v>
      </c>
      <c r="C3" s="17" t="str">
        <f>'Prod System #2'!C3</f>
        <v>March</v>
      </c>
      <c r="D3" s="27">
        <f>'Prod System #2'!D3</f>
        <v>1</v>
      </c>
    </row>
    <row r="4" spans="2:14" x14ac:dyDescent="0.2">
      <c r="B4" t="str">
        <f>IF(C2=B52,"Wean Age (months)","Avg. Purchase Age")</f>
        <v>Wean Age (months)</v>
      </c>
      <c r="C4" s="28">
        <f>'Prod System #2'!C4</f>
        <v>7</v>
      </c>
      <c r="D4" s="17"/>
    </row>
    <row r="5" spans="2:14" x14ac:dyDescent="0.2">
      <c r="B5" t="str">
        <f>IF(C2=B52,"Avg. Wean Date","Avg. Purchase Weight")</f>
        <v>Avg. Wean Date</v>
      </c>
      <c r="C5" s="48" t="str">
        <f>IF(C2=B52,B56,C3)</f>
        <v xml:space="preserve">October </v>
      </c>
      <c r="D5" s="101">
        <f>IF(C2=B52,C56,D3)</f>
        <v>1</v>
      </c>
    </row>
    <row r="6" spans="2:14" x14ac:dyDescent="0.2">
      <c r="B6" t="str">
        <f>IF(C2=B52,"Wean Weight (avg. lbs)","Purchase Weight (avg. lbs)")</f>
        <v>Wean Weight (avg. lbs)</v>
      </c>
      <c r="C6" s="102">
        <f>'Prod System #2'!C6+'Prod System #2'!E6</f>
        <v>600</v>
      </c>
      <c r="D6" s="24"/>
      <c r="E6" s="26"/>
    </row>
    <row r="7" spans="2:14" x14ac:dyDescent="0.2">
      <c r="B7" t="s">
        <v>19</v>
      </c>
      <c r="C7" s="26">
        <f>'Prod System #2'!C7</f>
        <v>1300</v>
      </c>
    </row>
    <row r="8" spans="2:14" x14ac:dyDescent="0.2">
      <c r="B8" t="s">
        <v>22</v>
      </c>
      <c r="C8" s="103">
        <f>'Prod System #2'!C8</f>
        <v>0.1</v>
      </c>
    </row>
    <row r="9" spans="2:14" ht="13.5" thickBot="1" x14ac:dyDescent="0.25">
      <c r="C9" s="295"/>
      <c r="D9" s="16"/>
      <c r="E9" s="16"/>
      <c r="F9" s="16"/>
      <c r="G9" s="16"/>
      <c r="H9" s="16"/>
      <c r="I9" s="16"/>
      <c r="J9" s="16"/>
      <c r="K9" s="16"/>
      <c r="L9" s="16"/>
      <c r="M9" s="16"/>
      <c r="N9" s="16"/>
    </row>
    <row r="10" spans="2:14" ht="13.5" thickTop="1" x14ac:dyDescent="0.2">
      <c r="B10" s="6" t="s">
        <v>14</v>
      </c>
      <c r="C10" s="7" t="s">
        <v>0</v>
      </c>
      <c r="D10" s="7" t="s">
        <v>1</v>
      </c>
      <c r="E10" s="7" t="s">
        <v>2</v>
      </c>
      <c r="F10" s="7" t="s">
        <v>3</v>
      </c>
      <c r="G10" s="7" t="s">
        <v>4</v>
      </c>
      <c r="H10" s="7" t="s">
        <v>5</v>
      </c>
      <c r="I10" s="7" t="s">
        <v>6</v>
      </c>
      <c r="J10" s="7" t="s">
        <v>7</v>
      </c>
      <c r="K10" s="7" t="s">
        <v>8</v>
      </c>
      <c r="L10" s="7" t="s">
        <v>9</v>
      </c>
      <c r="M10" s="7" t="s">
        <v>10</v>
      </c>
      <c r="N10" s="8" t="s">
        <v>11</v>
      </c>
    </row>
    <row r="11" spans="2:14" x14ac:dyDescent="0.2">
      <c r="B11" s="9" t="s">
        <v>12</v>
      </c>
      <c r="C11" s="95" t="str">
        <f>IF(C10=$C5,C12-$D5+1,"")</f>
        <v/>
      </c>
      <c r="D11" s="94" t="str">
        <f t="shared" ref="D11:N11" si="0">IF(AND(C11&gt;0,C11&lt;&gt;""),IF(C14&gt;=$C$7,"",IF((C14+(D12*D13))&lt;$C$7,D12,($C$7-C14)/D13)),IF(D10=$C5,D12-$D5+1,""))</f>
        <v/>
      </c>
      <c r="E11" s="94" t="str">
        <f t="shared" si="0"/>
        <v/>
      </c>
      <c r="F11" s="94" t="str">
        <f t="shared" si="0"/>
        <v/>
      </c>
      <c r="G11" s="94" t="str">
        <f t="shared" si="0"/>
        <v/>
      </c>
      <c r="H11" s="94" t="str">
        <f t="shared" si="0"/>
        <v/>
      </c>
      <c r="I11" s="94" t="str">
        <f t="shared" si="0"/>
        <v/>
      </c>
      <c r="J11" s="94" t="str">
        <f t="shared" si="0"/>
        <v/>
      </c>
      <c r="K11" s="94" t="str">
        <f t="shared" si="0"/>
        <v/>
      </c>
      <c r="L11" s="94">
        <f t="shared" si="0"/>
        <v>31</v>
      </c>
      <c r="M11" s="94">
        <f t="shared" si="0"/>
        <v>30</v>
      </c>
      <c r="N11" s="97">
        <f t="shared" si="0"/>
        <v>31</v>
      </c>
    </row>
    <row r="12" spans="2:14" x14ac:dyDescent="0.2">
      <c r="B12" s="9" t="s">
        <v>12</v>
      </c>
      <c r="C12" s="3">
        <v>31</v>
      </c>
      <c r="D12" s="3">
        <v>28</v>
      </c>
      <c r="E12" s="3">
        <v>31</v>
      </c>
      <c r="F12" s="3">
        <v>30</v>
      </c>
      <c r="G12" s="3">
        <v>31</v>
      </c>
      <c r="H12" s="3">
        <v>30</v>
      </c>
      <c r="I12" s="3">
        <v>31</v>
      </c>
      <c r="J12" s="3">
        <v>31</v>
      </c>
      <c r="K12" s="3">
        <v>30</v>
      </c>
      <c r="L12" s="3">
        <v>31</v>
      </c>
      <c r="M12" s="3">
        <v>30</v>
      </c>
      <c r="N12" s="10">
        <v>31</v>
      </c>
    </row>
    <row r="13" spans="2:14" x14ac:dyDescent="0.2">
      <c r="B13" s="9" t="s">
        <v>40</v>
      </c>
      <c r="C13" s="30">
        <f>('Prod System #2'!C13 + 'Prod System #2'!C13*'Heifer(+)'!$C$8)</f>
        <v>0.55000000000000004</v>
      </c>
      <c r="D13" s="30">
        <f>('Prod System #2'!D13 + 'Prod System #2'!D13*'Heifer(+)'!$C$8)</f>
        <v>0.55000000000000004</v>
      </c>
      <c r="E13" s="30">
        <f>('Prod System #2'!E13 + 'Prod System #2'!E13*'Heifer(+)'!$C$8)</f>
        <v>0.88000000000000012</v>
      </c>
      <c r="F13" s="30">
        <f>('Prod System #2'!F13 + 'Prod System #2'!F13*'Heifer(+)'!$C$8)</f>
        <v>2.4200000000000004</v>
      </c>
      <c r="G13" s="30">
        <f>('Prod System #2'!G13 + 'Prod System #2'!G13*'Heifer(+)'!$C$8)</f>
        <v>2.6399999999999997</v>
      </c>
      <c r="H13" s="30">
        <f>('Prod System #2'!H13 + 'Prod System #2'!H13*'Heifer(+)'!$C$8)</f>
        <v>1.98</v>
      </c>
      <c r="I13" s="30">
        <f>('Prod System #2'!I13 + 'Prod System #2'!I13*'Heifer(+)'!$C$8)</f>
        <v>1.1000000000000001</v>
      </c>
      <c r="J13" s="30">
        <f>('Prod System #2'!J13 + 'Prod System #2'!J13*'Heifer(+)'!$C$8)</f>
        <v>0.88000000000000012</v>
      </c>
      <c r="K13" s="30">
        <f>('Prod System #2'!K13 + 'Prod System #2'!K13*'Heifer(+)'!$C$8)</f>
        <v>1.1000000000000001</v>
      </c>
      <c r="L13" s="30">
        <f>('Prod System #2'!L13 + 'Prod System #2'!L13*'Heifer(+)'!$C$8)</f>
        <v>1.5399999999999998</v>
      </c>
      <c r="M13" s="30">
        <f>('Prod System #2'!M13 + 'Prod System #2'!M13*'Heifer(+)'!$C$8)</f>
        <v>1.1000000000000001</v>
      </c>
      <c r="N13" s="47">
        <f>('Prod System #2'!N13 + 'Prod System #2'!N13*'Heifer(+)'!$C$8)</f>
        <v>0.88000000000000012</v>
      </c>
    </row>
    <row r="14" spans="2:14" ht="13.5" thickBot="1" x14ac:dyDescent="0.25">
      <c r="B14" s="11" t="s">
        <v>18</v>
      </c>
      <c r="C14" s="96" t="str">
        <f>IF(C11="","",C6+C11*C13)</f>
        <v/>
      </c>
      <c r="D14" s="96" t="str">
        <f t="shared" ref="D14:N14" si="1">IF(D11="","",IF(D11=D12,IF(AND(C11&gt;0,C11&lt;&gt;""),C14 + (D11*D13),$C6+(D11*D13)),IF(AND(C11&gt;0,C11&lt;&gt;""),C14 + (D11*D13),$C6+(D11*D13))))</f>
        <v/>
      </c>
      <c r="E14" s="96" t="str">
        <f t="shared" si="1"/>
        <v/>
      </c>
      <c r="F14" s="96" t="str">
        <f t="shared" si="1"/>
        <v/>
      </c>
      <c r="G14" s="96" t="str">
        <f t="shared" si="1"/>
        <v/>
      </c>
      <c r="H14" s="96" t="str">
        <f t="shared" si="1"/>
        <v/>
      </c>
      <c r="I14" s="96" t="str">
        <f t="shared" si="1"/>
        <v/>
      </c>
      <c r="J14" s="96" t="str">
        <f t="shared" si="1"/>
        <v/>
      </c>
      <c r="K14" s="96" t="str">
        <f t="shared" si="1"/>
        <v/>
      </c>
      <c r="L14" s="96">
        <f t="shared" si="1"/>
        <v>647.74</v>
      </c>
      <c r="M14" s="96">
        <f t="shared" si="1"/>
        <v>680.74</v>
      </c>
      <c r="N14" s="98">
        <f t="shared" si="1"/>
        <v>708.02</v>
      </c>
    </row>
    <row r="15" spans="2:14" ht="13.5" thickTop="1" x14ac:dyDescent="0.2">
      <c r="B15" s="6" t="s">
        <v>14</v>
      </c>
      <c r="C15" s="7" t="s">
        <v>0</v>
      </c>
      <c r="D15" s="7" t="s">
        <v>1</v>
      </c>
      <c r="E15" s="7" t="s">
        <v>2</v>
      </c>
      <c r="F15" s="7" t="s">
        <v>3</v>
      </c>
      <c r="G15" s="7" t="s">
        <v>4</v>
      </c>
      <c r="H15" s="7" t="s">
        <v>5</v>
      </c>
      <c r="I15" s="7" t="s">
        <v>6</v>
      </c>
      <c r="J15" s="7" t="s">
        <v>7</v>
      </c>
      <c r="K15" s="1" t="s">
        <v>8</v>
      </c>
      <c r="L15" s="7" t="s">
        <v>9</v>
      </c>
      <c r="M15" s="7" t="s">
        <v>10</v>
      </c>
      <c r="N15" s="8" t="s">
        <v>11</v>
      </c>
    </row>
    <row r="16" spans="2:14" x14ac:dyDescent="0.2">
      <c r="B16" s="9" t="s">
        <v>12</v>
      </c>
      <c r="C16" s="4">
        <f>IF(N14&gt;=$C$7,"",IF((N14+(C12*C17))&lt;$C$7,C12,($C$7-N14)/C17))</f>
        <v>31</v>
      </c>
      <c r="D16" s="4">
        <f t="shared" ref="D16:N16" si="2">IF(C18&gt;=$C$7,"",IF((C18+(D12*D17))&lt;$C$7,D12,($C$7-C18)/D17))</f>
        <v>28</v>
      </c>
      <c r="E16" s="4">
        <f t="shared" si="2"/>
        <v>31</v>
      </c>
      <c r="F16" s="4">
        <f t="shared" si="2"/>
        <v>30</v>
      </c>
      <c r="G16" s="4">
        <f t="shared" si="2"/>
        <v>31</v>
      </c>
      <c r="H16" s="4">
        <f t="shared" si="2"/>
        <v>30</v>
      </c>
      <c r="I16" s="4">
        <f t="shared" si="2"/>
        <v>31</v>
      </c>
      <c r="J16" s="4">
        <f t="shared" si="2"/>
        <v>31</v>
      </c>
      <c r="K16" s="4">
        <f t="shared" si="2"/>
        <v>30</v>
      </c>
      <c r="L16" s="4">
        <f t="shared" si="2"/>
        <v>31</v>
      </c>
      <c r="M16" s="4">
        <f t="shared" si="2"/>
        <v>30</v>
      </c>
      <c r="N16" s="14">
        <f t="shared" si="2"/>
        <v>31</v>
      </c>
    </row>
    <row r="17" spans="2:14" x14ac:dyDescent="0.2">
      <c r="B17" s="9" t="s">
        <v>40</v>
      </c>
      <c r="C17" s="30">
        <f>('Prod System #2'!C17 + 'Prod System #2'!C17*'Heifer(+)'!$C$8)</f>
        <v>0.55000000000000004</v>
      </c>
      <c r="D17" s="30">
        <f>('Prod System #2'!D17 + 'Prod System #2'!D17*'Heifer(+)'!$C$8)</f>
        <v>0.55000000000000004</v>
      </c>
      <c r="E17" s="30">
        <f>('Prod System #2'!E17 + 'Prod System #2'!E17*'Heifer(+)'!$C$8)</f>
        <v>0.88000000000000012</v>
      </c>
      <c r="F17" s="30">
        <f>('Prod System #2'!F17 + 'Prod System #2'!F17*'Heifer(+)'!$C$8)</f>
        <v>2.4200000000000004</v>
      </c>
      <c r="G17" s="30">
        <f>('Prod System #2'!G17 + 'Prod System #2'!G17*'Heifer(+)'!$C$8)</f>
        <v>2.6399999999999997</v>
      </c>
      <c r="H17" s="30">
        <f>('Prod System #2'!H17 + 'Prod System #2'!H17*'Heifer(+)'!$C$8)</f>
        <v>1.98</v>
      </c>
      <c r="I17" s="30">
        <f>('Prod System #2'!I17 + 'Prod System #2'!I17*'Heifer(+)'!$C$8)</f>
        <v>1.1000000000000001</v>
      </c>
      <c r="J17" s="30">
        <f>('Prod System #2'!J17 + 'Prod System #2'!J17*'Heifer(+)'!$C$8)</f>
        <v>0.88000000000000012</v>
      </c>
      <c r="K17" s="30">
        <f>('Prod System #2'!K17 + 'Prod System #2'!K17*'Heifer(+)'!$C$8)</f>
        <v>1.1000000000000001</v>
      </c>
      <c r="L17" s="30">
        <f>('Prod System #2'!L17 + 'Prod System #2'!L17*'Heifer(+)'!$C$8)</f>
        <v>1.5399999999999998</v>
      </c>
      <c r="M17" s="30">
        <f>('Prod System #2'!M17 + 'Prod System #2'!M17*'Heifer(+)'!$C$8)</f>
        <v>1.1000000000000001</v>
      </c>
      <c r="N17" s="47">
        <f>('Prod System #2'!N17 + 'Prod System #2'!N17*'Heifer(+)'!$C$8)</f>
        <v>0.88000000000000012</v>
      </c>
    </row>
    <row r="18" spans="2:14" ht="13.5" thickBot="1" x14ac:dyDescent="0.25">
      <c r="B18" s="11" t="s">
        <v>18</v>
      </c>
      <c r="C18" s="12">
        <f>IF(C16="","",C16*C17+N14)</f>
        <v>725.06999999999994</v>
      </c>
      <c r="D18" s="12">
        <f t="shared" ref="D18:N18" si="3">IF(D16="","",D16*D17+C18)</f>
        <v>740.46999999999991</v>
      </c>
      <c r="E18" s="12">
        <f t="shared" si="3"/>
        <v>767.74999999999989</v>
      </c>
      <c r="F18" s="12">
        <f t="shared" si="3"/>
        <v>840.34999999999991</v>
      </c>
      <c r="G18" s="12">
        <f t="shared" si="3"/>
        <v>922.18999999999994</v>
      </c>
      <c r="H18" s="12">
        <f t="shared" si="3"/>
        <v>981.58999999999992</v>
      </c>
      <c r="I18" s="12">
        <f t="shared" si="3"/>
        <v>1015.6899999999999</v>
      </c>
      <c r="J18" s="12">
        <f t="shared" si="3"/>
        <v>1042.97</v>
      </c>
      <c r="K18" s="12">
        <f t="shared" si="3"/>
        <v>1075.97</v>
      </c>
      <c r="L18" s="12">
        <f t="shared" si="3"/>
        <v>1123.71</v>
      </c>
      <c r="M18" s="12">
        <f t="shared" si="3"/>
        <v>1156.71</v>
      </c>
      <c r="N18" s="13">
        <f t="shared" si="3"/>
        <v>1183.99</v>
      </c>
    </row>
    <row r="19" spans="2:14" ht="13.5" thickTop="1" x14ac:dyDescent="0.2">
      <c r="B19" s="6" t="s">
        <v>14</v>
      </c>
      <c r="C19" s="7" t="s">
        <v>0</v>
      </c>
      <c r="D19" s="7" t="s">
        <v>1</v>
      </c>
      <c r="E19" s="7" t="s">
        <v>2</v>
      </c>
      <c r="F19" s="7" t="s">
        <v>3</v>
      </c>
      <c r="G19" s="7" t="s">
        <v>4</v>
      </c>
      <c r="H19" s="7" t="s">
        <v>5</v>
      </c>
      <c r="I19" s="7" t="s">
        <v>6</v>
      </c>
      <c r="J19" s="7" t="s">
        <v>7</v>
      </c>
      <c r="K19" s="1" t="s">
        <v>8</v>
      </c>
      <c r="L19" s="7" t="s">
        <v>9</v>
      </c>
      <c r="M19" s="7" t="s">
        <v>10</v>
      </c>
      <c r="N19" s="8" t="s">
        <v>11</v>
      </c>
    </row>
    <row r="20" spans="2:14" x14ac:dyDescent="0.2">
      <c r="B20" s="9" t="s">
        <v>12</v>
      </c>
      <c r="C20" s="4">
        <f>IF(N18&gt;=$C$7,"",IF((N18+(C16*C21))&lt;$C$7,C16,($C$7-N18)/C21))</f>
        <v>31</v>
      </c>
      <c r="D20" s="4">
        <f t="shared" ref="D20:N20" si="4">IF(C22&gt;=$C$7,"",IF((C22+(D16*D21))&lt;$C$7,D16,($C$7-C22)/D21))</f>
        <v>28</v>
      </c>
      <c r="E20" s="4">
        <f t="shared" si="4"/>
        <v>31</v>
      </c>
      <c r="F20" s="4">
        <f t="shared" si="4"/>
        <v>23.256198347107421</v>
      </c>
      <c r="G20" s="4" t="str">
        <f t="shared" si="4"/>
        <v/>
      </c>
      <c r="H20" s="4" t="str">
        <f t="shared" si="4"/>
        <v/>
      </c>
      <c r="I20" s="4" t="str">
        <f t="shared" si="4"/>
        <v/>
      </c>
      <c r="J20" s="4" t="str">
        <f t="shared" si="4"/>
        <v/>
      </c>
      <c r="K20" s="4" t="str">
        <f t="shared" si="4"/>
        <v/>
      </c>
      <c r="L20" s="4" t="str">
        <f t="shared" si="4"/>
        <v/>
      </c>
      <c r="M20" s="4" t="str">
        <f t="shared" si="4"/>
        <v/>
      </c>
      <c r="N20" s="14" t="str">
        <f t="shared" si="4"/>
        <v/>
      </c>
    </row>
    <row r="21" spans="2:14" x14ac:dyDescent="0.2">
      <c r="B21" s="9" t="s">
        <v>40</v>
      </c>
      <c r="C21" s="30">
        <f>('Prod System #2'!C21 + 'Prod System #2'!C21*'Heifer(+)'!$C$8)</f>
        <v>0.55000000000000004</v>
      </c>
      <c r="D21" s="30">
        <f>('Prod System #2'!D21 + 'Prod System #2'!D21*'Heifer(+)'!$C$8)</f>
        <v>0.55000000000000004</v>
      </c>
      <c r="E21" s="30">
        <f>('Prod System #2'!E21 + 'Prod System #2'!E21*'Heifer(+)'!$C$8)</f>
        <v>0.88000000000000012</v>
      </c>
      <c r="F21" s="30">
        <f>('Prod System #2'!F21 + 'Prod System #2'!F21*'Heifer(+)'!$C$8)</f>
        <v>2.4200000000000004</v>
      </c>
      <c r="G21" s="30">
        <f>('Prod System #2'!G21 + 'Prod System #2'!G21*'Heifer(+)'!$C$8)</f>
        <v>2.6399999999999997</v>
      </c>
      <c r="H21" s="30">
        <f>('Prod System #2'!H21 + 'Prod System #2'!H21*'Heifer(+)'!$C$8)</f>
        <v>1.98</v>
      </c>
      <c r="I21" s="30">
        <f>('Prod System #2'!I21 + 'Prod System #2'!I21*'Heifer(+)'!$C$8)</f>
        <v>1.1000000000000001</v>
      </c>
      <c r="J21" s="30">
        <f>('Prod System #2'!J21 + 'Prod System #2'!J21*'Heifer(+)'!$C$8)</f>
        <v>0.88000000000000012</v>
      </c>
      <c r="K21" s="30">
        <f>('Prod System #2'!K21 + 'Prod System #2'!K21*'Heifer(+)'!$C$8)</f>
        <v>1.1000000000000001</v>
      </c>
      <c r="L21" s="30">
        <f>('Prod System #2'!L21 + 'Prod System #2'!L21*'Heifer(+)'!$C$8)</f>
        <v>1.5399999999999998</v>
      </c>
      <c r="M21" s="30">
        <f>('Prod System #2'!M21 + 'Prod System #2'!M21*'Heifer(+)'!$C$8)</f>
        <v>1.1000000000000001</v>
      </c>
      <c r="N21" s="47">
        <f>('Prod System #2'!N21 + 'Prod System #2'!N21*'Heifer(+)'!$C$8)</f>
        <v>0.88000000000000012</v>
      </c>
    </row>
    <row r="22" spans="2:14" ht="13.5" thickBot="1" x14ac:dyDescent="0.25">
      <c r="B22" s="11" t="s">
        <v>18</v>
      </c>
      <c r="C22" s="12">
        <f>IF(C20="","",C20*C21+N18)</f>
        <v>1201.04</v>
      </c>
      <c r="D22" s="12">
        <f t="shared" ref="D22:N22" si="5">IF(D20="","",D20*D21+C22)</f>
        <v>1216.44</v>
      </c>
      <c r="E22" s="12">
        <f t="shared" si="5"/>
        <v>1243.72</v>
      </c>
      <c r="F22" s="12">
        <f t="shared" si="5"/>
        <v>1300</v>
      </c>
      <c r="G22" s="12" t="str">
        <f t="shared" si="5"/>
        <v/>
      </c>
      <c r="H22" s="12" t="str">
        <f t="shared" si="5"/>
        <v/>
      </c>
      <c r="I22" s="12" t="str">
        <f t="shared" si="5"/>
        <v/>
      </c>
      <c r="J22" s="12" t="str">
        <f t="shared" si="5"/>
        <v/>
      </c>
      <c r="K22" s="12" t="str">
        <f t="shared" si="5"/>
        <v/>
      </c>
      <c r="L22" s="12" t="str">
        <f t="shared" si="5"/>
        <v/>
      </c>
      <c r="M22" s="12" t="str">
        <f t="shared" si="5"/>
        <v/>
      </c>
      <c r="N22" s="13" t="str">
        <f t="shared" si="5"/>
        <v/>
      </c>
    </row>
    <row r="23" spans="2:14" ht="14.25" thickTop="1" thickBot="1" x14ac:dyDescent="0.25"/>
    <row r="24" spans="2:14" ht="13.5" thickTop="1" x14ac:dyDescent="0.2">
      <c r="B24" s="313" t="s">
        <v>92</v>
      </c>
      <c r="C24" s="314"/>
      <c r="D24" s="314"/>
      <c r="E24" s="315"/>
    </row>
    <row r="25" spans="2:14" x14ac:dyDescent="0.2">
      <c r="B25" s="109"/>
      <c r="C25" s="113"/>
      <c r="D25" s="31" t="s">
        <v>26</v>
      </c>
      <c r="E25" s="120"/>
      <c r="G25" s="65"/>
    </row>
    <row r="26" spans="2:14" x14ac:dyDescent="0.2">
      <c r="B26" s="110" t="s">
        <v>13</v>
      </c>
      <c r="C26" s="114"/>
      <c r="D26" s="36">
        <f>MAX(C14:N14,C18:N18,C22:N22)</f>
        <v>1300</v>
      </c>
      <c r="E26" s="121"/>
    </row>
    <row r="27" spans="2:14" x14ac:dyDescent="0.2">
      <c r="B27" s="110" t="s">
        <v>15</v>
      </c>
      <c r="C27" s="115"/>
      <c r="D27" s="32">
        <f>(SUM(C11:N11,C16:N16,C20:N20)/30.5)+C4</f>
        <v>25.696924535970737</v>
      </c>
      <c r="E27" s="122"/>
      <c r="G27" t="s">
        <v>17</v>
      </c>
    </row>
    <row r="28" spans="2:14" x14ac:dyDescent="0.2">
      <c r="B28" s="316" t="s">
        <v>23</v>
      </c>
      <c r="C28" s="116"/>
      <c r="D28" s="33" t="str">
        <f>VLOOKUP($D59,Date!$A$1:$C$365,2)</f>
        <v>April</v>
      </c>
      <c r="E28" s="123"/>
    </row>
    <row r="29" spans="2:14" x14ac:dyDescent="0.2">
      <c r="B29" s="317"/>
      <c r="C29" s="117"/>
      <c r="D29" s="34">
        <f>VLOOKUP($D59,Date!$A$1:$C$365,3)</f>
        <v>23</v>
      </c>
      <c r="E29" s="124"/>
    </row>
    <row r="30" spans="2:14" x14ac:dyDescent="0.2">
      <c r="B30" s="110" t="s">
        <v>16</v>
      </c>
      <c r="C30" s="118"/>
      <c r="D30" s="35">
        <f>(C7-C6)/(SUM(C11:N11,C16:N16,C20:N20))</f>
        <v>1.2275184417617135</v>
      </c>
      <c r="E30" s="125"/>
      <c r="H30" t="s">
        <v>17</v>
      </c>
    </row>
    <row r="31" spans="2:14" ht="13.5" thickBot="1" x14ac:dyDescent="0.25">
      <c r="B31" s="111" t="s">
        <v>27</v>
      </c>
      <c r="C31" s="119"/>
      <c r="D31" s="112">
        <f>O50/O45</f>
        <v>1.6023459805131046</v>
      </c>
      <c r="E31" s="126"/>
    </row>
    <row r="32" spans="2:14" ht="13.5" thickTop="1" x14ac:dyDescent="0.2"/>
    <row r="33" spans="2:16" x14ac:dyDescent="0.2">
      <c r="B33" s="38" t="s">
        <v>29</v>
      </c>
      <c r="C33" s="48" t="str">
        <f>'Prod System #2'!C33</f>
        <v>April</v>
      </c>
      <c r="D33" s="23" t="s">
        <v>39</v>
      </c>
      <c r="E33" s="48" t="str">
        <f>'Prod System #2'!E33</f>
        <v>November</v>
      </c>
    </row>
    <row r="34" spans="2:16" x14ac:dyDescent="0.2">
      <c r="D34" s="16"/>
    </row>
    <row r="35" spans="2:16" x14ac:dyDescent="0.2">
      <c r="C35" s="16"/>
      <c r="D35" s="16"/>
      <c r="E35" s="16"/>
    </row>
    <row r="36" spans="2:16" x14ac:dyDescent="0.2">
      <c r="B36" s="37"/>
      <c r="C36" s="16"/>
      <c r="D36" s="16"/>
    </row>
    <row r="37" spans="2:16" x14ac:dyDescent="0.2">
      <c r="B37" s="37"/>
      <c r="C37" s="16"/>
      <c r="D37" s="16"/>
    </row>
    <row r="38" spans="2:16" x14ac:dyDescent="0.2">
      <c r="B38" s="37"/>
      <c r="C38" s="16"/>
      <c r="D38" s="16"/>
    </row>
    <row r="39" spans="2:16" hidden="1" x14ac:dyDescent="0.2">
      <c r="B39" s="37"/>
      <c r="C39" s="16">
        <f>VLOOKUP(C33,D60:E71,2,FALSE)</f>
        <v>4</v>
      </c>
      <c r="D39" s="16"/>
      <c r="E39" s="16">
        <f>VLOOKUP(E33,D60:E71,2,FALSE)</f>
        <v>11</v>
      </c>
    </row>
    <row r="40" spans="2:16" hidden="1" x14ac:dyDescent="0.2">
      <c r="B40" s="37"/>
      <c r="C40" s="16"/>
      <c r="D40" s="16"/>
    </row>
    <row r="41" spans="2:16" hidden="1" x14ac:dyDescent="0.2">
      <c r="C41" s="43">
        <v>1</v>
      </c>
      <c r="D41" s="43">
        <f t="shared" ref="D41:N41" si="6">C41+1</f>
        <v>2</v>
      </c>
      <c r="E41" s="43">
        <f t="shared" si="6"/>
        <v>3</v>
      </c>
      <c r="F41" s="43">
        <f t="shared" si="6"/>
        <v>4</v>
      </c>
      <c r="G41" s="43">
        <f t="shared" si="6"/>
        <v>5</v>
      </c>
      <c r="H41" s="43">
        <f t="shared" si="6"/>
        <v>6</v>
      </c>
      <c r="I41" s="43">
        <f t="shared" si="6"/>
        <v>7</v>
      </c>
      <c r="J41" s="43">
        <f t="shared" si="6"/>
        <v>8</v>
      </c>
      <c r="K41" s="43">
        <f t="shared" si="6"/>
        <v>9</v>
      </c>
      <c r="L41" s="43">
        <f t="shared" si="6"/>
        <v>10</v>
      </c>
      <c r="M41" s="43">
        <f t="shared" si="6"/>
        <v>11</v>
      </c>
      <c r="N41" s="43">
        <f t="shared" si="6"/>
        <v>12</v>
      </c>
    </row>
    <row r="42" spans="2:16" hidden="1" x14ac:dyDescent="0.2">
      <c r="C42" s="44">
        <f t="shared" ref="C42:N42" si="7">MAX(C11,0)</f>
        <v>0</v>
      </c>
      <c r="D42" s="44">
        <f t="shared" si="7"/>
        <v>0</v>
      </c>
      <c r="E42" s="44">
        <f t="shared" si="7"/>
        <v>0</v>
      </c>
      <c r="F42" s="44">
        <f t="shared" si="7"/>
        <v>0</v>
      </c>
      <c r="G42" s="44">
        <f t="shared" si="7"/>
        <v>0</v>
      </c>
      <c r="H42" s="44">
        <f t="shared" si="7"/>
        <v>0</v>
      </c>
      <c r="I42" s="44">
        <f t="shared" si="7"/>
        <v>0</v>
      </c>
      <c r="J42" s="44">
        <f t="shared" si="7"/>
        <v>0</v>
      </c>
      <c r="K42" s="44">
        <f t="shared" si="7"/>
        <v>0</v>
      </c>
      <c r="L42" s="44">
        <f t="shared" si="7"/>
        <v>31</v>
      </c>
      <c r="M42" s="44">
        <f t="shared" si="7"/>
        <v>30</v>
      </c>
      <c r="N42" s="44">
        <f t="shared" si="7"/>
        <v>31</v>
      </c>
    </row>
    <row r="43" spans="2:16" hidden="1" x14ac:dyDescent="0.2">
      <c r="C43" s="45">
        <f t="shared" ref="C43:N43" si="8">MAX(C16,0)</f>
        <v>31</v>
      </c>
      <c r="D43" s="45">
        <f t="shared" si="8"/>
        <v>28</v>
      </c>
      <c r="E43" s="45">
        <f t="shared" si="8"/>
        <v>31</v>
      </c>
      <c r="F43" s="45">
        <f t="shared" si="8"/>
        <v>30</v>
      </c>
      <c r="G43" s="45">
        <f t="shared" si="8"/>
        <v>31</v>
      </c>
      <c r="H43" s="45">
        <f t="shared" si="8"/>
        <v>30</v>
      </c>
      <c r="I43" s="45">
        <f t="shared" si="8"/>
        <v>31</v>
      </c>
      <c r="J43" s="45">
        <f t="shared" si="8"/>
        <v>31</v>
      </c>
      <c r="K43" s="45">
        <f t="shared" si="8"/>
        <v>30</v>
      </c>
      <c r="L43" s="45">
        <f t="shared" si="8"/>
        <v>31</v>
      </c>
      <c r="M43" s="45">
        <f t="shared" si="8"/>
        <v>30</v>
      </c>
      <c r="N43" s="45">
        <f t="shared" si="8"/>
        <v>31</v>
      </c>
    </row>
    <row r="44" spans="2:16" hidden="1" x14ac:dyDescent="0.2">
      <c r="C44" s="46">
        <f t="shared" ref="C44:N44" si="9">MAX(C20,0)</f>
        <v>31</v>
      </c>
      <c r="D44" s="46">
        <f t="shared" si="9"/>
        <v>28</v>
      </c>
      <c r="E44" s="46">
        <f t="shared" si="9"/>
        <v>31</v>
      </c>
      <c r="F44" s="46">
        <f t="shared" si="9"/>
        <v>23.256198347107421</v>
      </c>
      <c r="G44" s="46">
        <f t="shared" si="9"/>
        <v>0</v>
      </c>
      <c r="H44" s="46">
        <f t="shared" si="9"/>
        <v>0</v>
      </c>
      <c r="I44" s="46">
        <f t="shared" si="9"/>
        <v>0</v>
      </c>
      <c r="J44" s="46">
        <f t="shared" si="9"/>
        <v>0</v>
      </c>
      <c r="K44" s="46">
        <f t="shared" si="9"/>
        <v>0</v>
      </c>
      <c r="L44" s="46">
        <f t="shared" si="9"/>
        <v>0</v>
      </c>
      <c r="M44" s="46">
        <f t="shared" si="9"/>
        <v>0</v>
      </c>
      <c r="N44" s="46">
        <f t="shared" si="9"/>
        <v>0</v>
      </c>
    </row>
    <row r="45" spans="2:16" hidden="1" x14ac:dyDescent="0.2">
      <c r="C45" s="16">
        <f t="shared" ref="C45:N45" si="10">IF(AND(C$41&gt;=$C$39,C$41&lt;=$E$39),SUM(C42:C44),0)</f>
        <v>0</v>
      </c>
      <c r="D45" s="16">
        <f t="shared" si="10"/>
        <v>0</v>
      </c>
      <c r="E45" s="16">
        <f t="shared" si="10"/>
        <v>0</v>
      </c>
      <c r="F45" s="16">
        <f t="shared" si="10"/>
        <v>53.256198347107421</v>
      </c>
      <c r="G45" s="16">
        <f t="shared" si="10"/>
        <v>31</v>
      </c>
      <c r="H45" s="16">
        <f t="shared" si="10"/>
        <v>30</v>
      </c>
      <c r="I45" s="16">
        <f t="shared" si="10"/>
        <v>31</v>
      </c>
      <c r="J45" s="16">
        <f t="shared" si="10"/>
        <v>31</v>
      </c>
      <c r="K45" s="16">
        <f t="shared" si="10"/>
        <v>30</v>
      </c>
      <c r="L45" s="16">
        <f t="shared" si="10"/>
        <v>62</v>
      </c>
      <c r="M45" s="16">
        <f t="shared" si="10"/>
        <v>60</v>
      </c>
      <c r="N45" s="16">
        <f t="shared" si="10"/>
        <v>0</v>
      </c>
      <c r="O45" s="16">
        <f>SUM(C45:N45)</f>
        <v>328.25619834710744</v>
      </c>
      <c r="P45" t="s">
        <v>30</v>
      </c>
    </row>
    <row r="46" spans="2:16" hidden="1" x14ac:dyDescent="0.2">
      <c r="C46" s="43"/>
      <c r="D46" s="43"/>
      <c r="E46" s="43"/>
      <c r="F46" s="43"/>
      <c r="G46" s="43"/>
      <c r="H46" s="43"/>
      <c r="I46" s="43"/>
      <c r="J46" s="43"/>
      <c r="K46" s="43"/>
      <c r="L46" s="43"/>
      <c r="M46" s="43"/>
      <c r="N46" s="43"/>
    </row>
    <row r="47" spans="2:16" hidden="1" x14ac:dyDescent="0.2">
      <c r="C47" s="41">
        <f t="shared" ref="C47:N47" si="11">MAX(C11,0)*C13</f>
        <v>0</v>
      </c>
      <c r="D47" s="41">
        <f t="shared" si="11"/>
        <v>0</v>
      </c>
      <c r="E47" s="41">
        <f t="shared" si="11"/>
        <v>0</v>
      </c>
      <c r="F47" s="41">
        <f t="shared" si="11"/>
        <v>0</v>
      </c>
      <c r="G47" s="41">
        <f t="shared" si="11"/>
        <v>0</v>
      </c>
      <c r="H47" s="41">
        <f t="shared" si="11"/>
        <v>0</v>
      </c>
      <c r="I47" s="41">
        <f t="shared" si="11"/>
        <v>0</v>
      </c>
      <c r="J47" s="41">
        <f t="shared" si="11"/>
        <v>0</v>
      </c>
      <c r="K47" s="41">
        <f t="shared" si="11"/>
        <v>0</v>
      </c>
      <c r="L47" s="41">
        <f t="shared" si="11"/>
        <v>47.739999999999995</v>
      </c>
      <c r="M47" s="41">
        <f t="shared" si="11"/>
        <v>33</v>
      </c>
      <c r="N47" s="41">
        <f t="shared" si="11"/>
        <v>27.280000000000005</v>
      </c>
    </row>
    <row r="48" spans="2:16" hidden="1" x14ac:dyDescent="0.2">
      <c r="C48" s="41">
        <f t="shared" ref="C48:N48" si="12">MAX(C16,0)*C17</f>
        <v>17.05</v>
      </c>
      <c r="D48" s="41">
        <f t="shared" si="12"/>
        <v>15.400000000000002</v>
      </c>
      <c r="E48" s="41">
        <f t="shared" si="12"/>
        <v>27.280000000000005</v>
      </c>
      <c r="F48" s="41">
        <f t="shared" si="12"/>
        <v>72.600000000000009</v>
      </c>
      <c r="G48" s="41">
        <f t="shared" si="12"/>
        <v>81.839999999999989</v>
      </c>
      <c r="H48" s="41">
        <f t="shared" si="12"/>
        <v>59.4</v>
      </c>
      <c r="I48" s="41">
        <f t="shared" si="12"/>
        <v>34.1</v>
      </c>
      <c r="J48" s="41">
        <f t="shared" si="12"/>
        <v>27.280000000000005</v>
      </c>
      <c r="K48" s="41">
        <f t="shared" si="12"/>
        <v>33</v>
      </c>
      <c r="L48" s="41">
        <f t="shared" si="12"/>
        <v>47.739999999999995</v>
      </c>
      <c r="M48" s="41">
        <f t="shared" si="12"/>
        <v>33</v>
      </c>
      <c r="N48" s="41">
        <f t="shared" si="12"/>
        <v>27.280000000000005</v>
      </c>
    </row>
    <row r="49" spans="2:16" hidden="1" x14ac:dyDescent="0.2">
      <c r="C49" s="42">
        <f t="shared" ref="C49:N49" si="13">MAX(C20,0)*C21</f>
        <v>17.05</v>
      </c>
      <c r="D49" s="42">
        <f t="shared" si="13"/>
        <v>15.400000000000002</v>
      </c>
      <c r="E49" s="42">
        <f t="shared" si="13"/>
        <v>27.280000000000005</v>
      </c>
      <c r="F49" s="42">
        <f t="shared" si="13"/>
        <v>56.279999999999966</v>
      </c>
      <c r="G49" s="42">
        <f t="shared" si="13"/>
        <v>0</v>
      </c>
      <c r="H49" s="42">
        <f t="shared" si="13"/>
        <v>0</v>
      </c>
      <c r="I49" s="42">
        <f t="shared" si="13"/>
        <v>0</v>
      </c>
      <c r="J49" s="42">
        <f t="shared" si="13"/>
        <v>0</v>
      </c>
      <c r="K49" s="42">
        <f t="shared" si="13"/>
        <v>0</v>
      </c>
      <c r="L49" s="42">
        <f t="shared" si="13"/>
        <v>0</v>
      </c>
      <c r="M49" s="42">
        <f t="shared" si="13"/>
        <v>0</v>
      </c>
      <c r="N49" s="42">
        <f t="shared" si="13"/>
        <v>0</v>
      </c>
    </row>
    <row r="50" spans="2:16" hidden="1" x14ac:dyDescent="0.2">
      <c r="C50" s="16">
        <f t="shared" ref="C50:N50" si="14">IF(AND(C$41&gt;=$C$39,C$41&lt;=$E$39),SUM(C47:C49),0)</f>
        <v>0</v>
      </c>
      <c r="D50" s="16">
        <f t="shared" si="14"/>
        <v>0</v>
      </c>
      <c r="E50" s="16">
        <f t="shared" si="14"/>
        <v>0</v>
      </c>
      <c r="F50" s="16">
        <f t="shared" si="14"/>
        <v>128.87999999999997</v>
      </c>
      <c r="G50" s="16">
        <f t="shared" si="14"/>
        <v>81.839999999999989</v>
      </c>
      <c r="H50" s="16">
        <f t="shared" si="14"/>
        <v>59.4</v>
      </c>
      <c r="I50" s="16">
        <f t="shared" si="14"/>
        <v>34.1</v>
      </c>
      <c r="J50" s="16">
        <f t="shared" si="14"/>
        <v>27.280000000000005</v>
      </c>
      <c r="K50" s="16">
        <f t="shared" si="14"/>
        <v>33</v>
      </c>
      <c r="L50" s="16">
        <f t="shared" si="14"/>
        <v>95.47999999999999</v>
      </c>
      <c r="M50" s="16">
        <f t="shared" si="14"/>
        <v>66</v>
      </c>
      <c r="N50" s="16">
        <f t="shared" si="14"/>
        <v>0</v>
      </c>
      <c r="O50" s="16">
        <f>SUM(C50:N50)</f>
        <v>525.98</v>
      </c>
      <c r="P50" t="s">
        <v>21</v>
      </c>
    </row>
    <row r="51" spans="2:16" hidden="1" x14ac:dyDescent="0.2">
      <c r="C51" s="16"/>
      <c r="D51" s="16"/>
      <c r="E51" s="16"/>
      <c r="F51" s="16"/>
      <c r="G51" s="15"/>
      <c r="H51" s="16"/>
      <c r="I51" s="16"/>
      <c r="J51" s="16"/>
      <c r="K51" s="16"/>
      <c r="L51" s="16"/>
      <c r="M51" s="16"/>
      <c r="N51" s="16"/>
    </row>
    <row r="52" spans="2:16" hidden="1" x14ac:dyDescent="0.2">
      <c r="B52" t="s">
        <v>78</v>
      </c>
      <c r="C52" s="16"/>
      <c r="D52" s="16"/>
      <c r="E52" s="16"/>
      <c r="F52" s="16"/>
      <c r="G52" s="15"/>
      <c r="H52" s="16"/>
      <c r="I52" s="16"/>
      <c r="J52" s="16"/>
      <c r="K52" s="16"/>
      <c r="L52" s="16"/>
      <c r="M52" s="16"/>
      <c r="N52" s="16"/>
    </row>
    <row r="53" spans="2:16" hidden="1" x14ac:dyDescent="0.2">
      <c r="B53" t="s">
        <v>79</v>
      </c>
      <c r="C53" s="16"/>
      <c r="D53" s="16"/>
      <c r="E53" s="16"/>
      <c r="F53" s="16"/>
      <c r="G53" s="15"/>
      <c r="H53" s="16"/>
      <c r="I53" s="16"/>
      <c r="J53" s="16"/>
      <c r="K53" s="16"/>
      <c r="L53" s="16"/>
      <c r="M53" s="16"/>
      <c r="N53" s="16"/>
    </row>
    <row r="54" spans="2:16" hidden="1" x14ac:dyDescent="0.2">
      <c r="C54" s="16"/>
      <c r="D54" s="16"/>
      <c r="E54" s="16"/>
      <c r="F54" s="16"/>
      <c r="G54" s="15"/>
      <c r="H54" s="16"/>
      <c r="I54" s="16"/>
      <c r="J54" s="16"/>
      <c r="K54" s="16"/>
      <c r="L54" s="16"/>
      <c r="M54" s="16"/>
      <c r="N54" s="16"/>
    </row>
    <row r="55" spans="2:16" hidden="1" x14ac:dyDescent="0.2">
      <c r="B55" s="93" t="str">
        <f>C3 &amp; " " &amp; ROUND(D3,0)</f>
        <v>March 1</v>
      </c>
      <c r="C55" s="99"/>
      <c r="D55" s="93">
        <f>VLOOKUP(B55,Date!E1:F365,2,FALSE)</f>
        <v>60</v>
      </c>
      <c r="E55" s="16"/>
      <c r="F55" s="16"/>
      <c r="G55" s="15"/>
      <c r="H55" s="16"/>
      <c r="I55" s="16"/>
      <c r="J55" s="16"/>
      <c r="K55" s="16"/>
      <c r="L55" s="16"/>
      <c r="M55" s="16"/>
      <c r="N55" s="16"/>
    </row>
    <row r="56" spans="2:16" hidden="1" x14ac:dyDescent="0.2">
      <c r="B56" s="93" t="str">
        <f>VLOOKUP(D56,Date!F1:H1095,2,FALSE)</f>
        <v xml:space="preserve">October </v>
      </c>
      <c r="C56" s="93">
        <f>VLOOKUP(D56,Date!F1:H1095,3,FALSE)</f>
        <v>1</v>
      </c>
      <c r="D56" s="100">
        <f>ROUND(C4*30.5,0)+D55</f>
        <v>274</v>
      </c>
      <c r="E56" s="16"/>
      <c r="F56" s="16"/>
      <c r="G56" s="15"/>
      <c r="H56" s="16"/>
      <c r="I56" s="16"/>
      <c r="J56" s="16"/>
      <c r="K56" s="16"/>
      <c r="L56" s="16"/>
      <c r="M56" s="16"/>
      <c r="N56" s="16"/>
    </row>
    <row r="57" spans="2:16" hidden="1" x14ac:dyDescent="0.2"/>
    <row r="58" spans="2:16" hidden="1" x14ac:dyDescent="0.2">
      <c r="B58" s="128" t="str">
        <f>C5 &amp; " " &amp; ROUND(D5,0)</f>
        <v>October  1</v>
      </c>
      <c r="D58" s="16">
        <f>VLOOKUP(B58,Date!E1:F365,2,FALSE)</f>
        <v>274</v>
      </c>
      <c r="I58" s="40"/>
    </row>
    <row r="59" spans="2:16" hidden="1" x14ac:dyDescent="0.2">
      <c r="B59" s="127">
        <f>IF(SUM(C20:N20)&gt;0,SUM(C20:N20),IF(SUM(C16:N16)&gt;0,SUM(C16:N16),SUM(C11:N11)+D58-1))</f>
        <v>113.25619834710741</v>
      </c>
      <c r="D59" s="15">
        <f>IF(B59&lt;0.5,365,ROUND(B59,0))</f>
        <v>113</v>
      </c>
    </row>
    <row r="60" spans="2:16" hidden="1" x14ac:dyDescent="0.2">
      <c r="B60" s="1" t="s">
        <v>0</v>
      </c>
      <c r="C60">
        <v>1</v>
      </c>
      <c r="D60" s="1" t="s">
        <v>0</v>
      </c>
      <c r="E60" s="16">
        <v>1</v>
      </c>
    </row>
    <row r="61" spans="2:16" hidden="1" x14ac:dyDescent="0.2">
      <c r="B61" s="1" t="s">
        <v>1</v>
      </c>
      <c r="C61">
        <f t="shared" ref="C61:C87" si="15">C60+1</f>
        <v>2</v>
      </c>
      <c r="D61" s="1" t="s">
        <v>1</v>
      </c>
      <c r="E61" s="16">
        <f t="shared" ref="E61:E71" si="16">E60+1</f>
        <v>2</v>
      </c>
    </row>
    <row r="62" spans="2:16" hidden="1" x14ac:dyDescent="0.2">
      <c r="B62" s="1" t="s">
        <v>2</v>
      </c>
      <c r="C62">
        <f t="shared" si="15"/>
        <v>3</v>
      </c>
      <c r="D62" s="1" t="s">
        <v>2</v>
      </c>
      <c r="E62" s="16">
        <f t="shared" si="16"/>
        <v>3</v>
      </c>
    </row>
    <row r="63" spans="2:16" hidden="1" x14ac:dyDescent="0.2">
      <c r="B63" s="1" t="s">
        <v>3</v>
      </c>
      <c r="C63">
        <f t="shared" si="15"/>
        <v>4</v>
      </c>
      <c r="D63" s="1" t="s">
        <v>3</v>
      </c>
      <c r="E63" s="16">
        <f t="shared" si="16"/>
        <v>4</v>
      </c>
    </row>
    <row r="64" spans="2:16" hidden="1" x14ac:dyDescent="0.2">
      <c r="B64" s="1" t="s">
        <v>4</v>
      </c>
      <c r="C64">
        <f t="shared" si="15"/>
        <v>5</v>
      </c>
      <c r="D64" s="1" t="s">
        <v>4</v>
      </c>
      <c r="E64" s="16">
        <f t="shared" si="16"/>
        <v>5</v>
      </c>
    </row>
    <row r="65" spans="2:5" hidden="1" x14ac:dyDescent="0.2">
      <c r="B65" s="1" t="s">
        <v>5</v>
      </c>
      <c r="C65">
        <f t="shared" si="15"/>
        <v>6</v>
      </c>
      <c r="D65" s="1" t="s">
        <v>5</v>
      </c>
      <c r="E65" s="16">
        <f t="shared" si="16"/>
        <v>6</v>
      </c>
    </row>
    <row r="66" spans="2:5" hidden="1" x14ac:dyDescent="0.2">
      <c r="B66" s="1" t="s">
        <v>6</v>
      </c>
      <c r="C66">
        <f t="shared" si="15"/>
        <v>7</v>
      </c>
      <c r="D66" s="1" t="s">
        <v>6</v>
      </c>
      <c r="E66" s="16">
        <f t="shared" si="16"/>
        <v>7</v>
      </c>
    </row>
    <row r="67" spans="2:5" hidden="1" x14ac:dyDescent="0.2">
      <c r="B67" s="1" t="s">
        <v>7</v>
      </c>
      <c r="C67">
        <f t="shared" si="15"/>
        <v>8</v>
      </c>
      <c r="D67" s="1" t="s">
        <v>7</v>
      </c>
      <c r="E67" s="16">
        <f t="shared" si="16"/>
        <v>8</v>
      </c>
    </row>
    <row r="68" spans="2:5" hidden="1" x14ac:dyDescent="0.2">
      <c r="B68" s="1" t="s">
        <v>8</v>
      </c>
      <c r="C68">
        <f t="shared" si="15"/>
        <v>9</v>
      </c>
      <c r="D68" s="1" t="s">
        <v>8</v>
      </c>
      <c r="E68" s="16">
        <f t="shared" si="16"/>
        <v>9</v>
      </c>
    </row>
    <row r="69" spans="2:5" hidden="1" x14ac:dyDescent="0.2">
      <c r="B69" s="1" t="s">
        <v>9</v>
      </c>
      <c r="C69">
        <f t="shared" si="15"/>
        <v>10</v>
      </c>
      <c r="D69" s="1" t="s">
        <v>9</v>
      </c>
      <c r="E69" s="16">
        <f t="shared" si="16"/>
        <v>10</v>
      </c>
    </row>
    <row r="70" spans="2:5" hidden="1" x14ac:dyDescent="0.2">
      <c r="B70" s="1" t="s">
        <v>10</v>
      </c>
      <c r="C70">
        <f t="shared" si="15"/>
        <v>11</v>
      </c>
      <c r="D70" s="1" t="s">
        <v>10</v>
      </c>
      <c r="E70" s="16">
        <f t="shared" si="16"/>
        <v>11</v>
      </c>
    </row>
    <row r="71" spans="2:5" hidden="1" x14ac:dyDescent="0.2">
      <c r="B71" s="1" t="s">
        <v>11</v>
      </c>
      <c r="C71">
        <f t="shared" si="15"/>
        <v>12</v>
      </c>
      <c r="D71" s="1" t="s">
        <v>11</v>
      </c>
      <c r="E71" s="16">
        <f t="shared" si="16"/>
        <v>12</v>
      </c>
    </row>
    <row r="72" spans="2:5" hidden="1" x14ac:dyDescent="0.2">
      <c r="B72" s="1" t="s">
        <v>0</v>
      </c>
      <c r="C72">
        <f t="shared" si="15"/>
        <v>13</v>
      </c>
      <c r="D72" s="1" t="s">
        <v>0</v>
      </c>
    </row>
    <row r="73" spans="2:5" hidden="1" x14ac:dyDescent="0.2">
      <c r="B73" s="1" t="s">
        <v>1</v>
      </c>
      <c r="C73">
        <f t="shared" si="15"/>
        <v>14</v>
      </c>
      <c r="D73" s="1" t="s">
        <v>1</v>
      </c>
    </row>
    <row r="74" spans="2:5" hidden="1" x14ac:dyDescent="0.2">
      <c r="B74" s="1" t="s">
        <v>2</v>
      </c>
      <c r="C74">
        <f t="shared" si="15"/>
        <v>15</v>
      </c>
      <c r="D74" s="1" t="s">
        <v>2</v>
      </c>
    </row>
    <row r="75" spans="2:5" hidden="1" x14ac:dyDescent="0.2">
      <c r="B75" s="1" t="s">
        <v>3</v>
      </c>
      <c r="C75">
        <f t="shared" si="15"/>
        <v>16</v>
      </c>
      <c r="D75" s="1" t="s">
        <v>3</v>
      </c>
    </row>
    <row r="76" spans="2:5" hidden="1" x14ac:dyDescent="0.2">
      <c r="B76" s="1" t="s">
        <v>4</v>
      </c>
      <c r="C76">
        <f t="shared" si="15"/>
        <v>17</v>
      </c>
      <c r="D76" s="1" t="s">
        <v>4</v>
      </c>
    </row>
    <row r="77" spans="2:5" hidden="1" x14ac:dyDescent="0.2">
      <c r="B77" s="1" t="s">
        <v>5</v>
      </c>
      <c r="C77">
        <f t="shared" si="15"/>
        <v>18</v>
      </c>
      <c r="D77" s="1" t="s">
        <v>5</v>
      </c>
    </row>
    <row r="78" spans="2:5" hidden="1" x14ac:dyDescent="0.2">
      <c r="B78" s="1" t="s">
        <v>6</v>
      </c>
      <c r="C78">
        <f t="shared" si="15"/>
        <v>19</v>
      </c>
      <c r="D78" s="1" t="s">
        <v>6</v>
      </c>
    </row>
    <row r="79" spans="2:5" hidden="1" x14ac:dyDescent="0.2">
      <c r="B79" s="1" t="s">
        <v>7</v>
      </c>
      <c r="C79">
        <f t="shared" si="15"/>
        <v>20</v>
      </c>
      <c r="D79" s="1" t="s">
        <v>7</v>
      </c>
    </row>
    <row r="80" spans="2:5" hidden="1" x14ac:dyDescent="0.2">
      <c r="C80">
        <f t="shared" si="15"/>
        <v>21</v>
      </c>
    </row>
    <row r="81" spans="3:3" hidden="1" x14ac:dyDescent="0.2">
      <c r="C81">
        <f t="shared" si="15"/>
        <v>22</v>
      </c>
    </row>
    <row r="82" spans="3:3" hidden="1" x14ac:dyDescent="0.2">
      <c r="C82">
        <f t="shared" si="15"/>
        <v>23</v>
      </c>
    </row>
    <row r="83" spans="3:3" hidden="1" x14ac:dyDescent="0.2">
      <c r="C83">
        <f t="shared" si="15"/>
        <v>24</v>
      </c>
    </row>
    <row r="84" spans="3:3" hidden="1" x14ac:dyDescent="0.2">
      <c r="C84">
        <f t="shared" si="15"/>
        <v>25</v>
      </c>
    </row>
    <row r="85" spans="3:3" hidden="1" x14ac:dyDescent="0.2">
      <c r="C85">
        <f t="shared" si="15"/>
        <v>26</v>
      </c>
    </row>
    <row r="86" spans="3:3" hidden="1" x14ac:dyDescent="0.2">
      <c r="C86">
        <f t="shared" si="15"/>
        <v>27</v>
      </c>
    </row>
    <row r="87" spans="3:3" hidden="1" x14ac:dyDescent="0.2">
      <c r="C87">
        <f t="shared" si="15"/>
        <v>28</v>
      </c>
    </row>
    <row r="88" spans="3:3" hidden="1" x14ac:dyDescent="0.2">
      <c r="C88">
        <f>IF(C5=B61,28,29)</f>
        <v>29</v>
      </c>
    </row>
    <row r="89" spans="3:3" hidden="1" x14ac:dyDescent="0.2">
      <c r="C89">
        <f>IF(C5=B61,28,30)</f>
        <v>30</v>
      </c>
    </row>
    <row r="90" spans="3:3" hidden="1" x14ac:dyDescent="0.2">
      <c r="C90">
        <f>IF(OR(C5=B63,C5=B65,C5=B68,C5=B70),30,IF(C5=B61,28,31))</f>
        <v>31</v>
      </c>
    </row>
  </sheetData>
  <mergeCells count="2">
    <mergeCell ref="B24:E24"/>
    <mergeCell ref="B28:B29"/>
  </mergeCells>
  <phoneticPr fontId="0" type="noConversion"/>
  <dataValidations xWindow="491" yWindow="258" count="2">
    <dataValidation type="list" allowBlank="1" showInputMessage="1" showErrorMessage="1" sqref="D4" xr:uid="{00000000-0002-0000-0A00-000000000000}">
      <formula1>#REF!</formula1>
    </dataValidation>
    <dataValidation type="list" allowBlank="1" showInputMessage="1" showErrorMessage="1" sqref="C33 E33" xr:uid="{00000000-0002-0000-0A00-000001000000}">
      <formula1>$B$61:$B$65</formula1>
    </dataValidation>
  </dataValidations>
  <pageMargins left="0.75" right="0.75" top="1" bottom="1" header="0.5" footer="0.5"/>
  <pageSetup scale="85"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P26"/>
  <sheetViews>
    <sheetView showGridLines="0" workbookViewId="0">
      <selection activeCell="C3" sqref="C3"/>
    </sheetView>
  </sheetViews>
  <sheetFormatPr defaultRowHeight="12.75" x14ac:dyDescent="0.2"/>
  <cols>
    <col min="1" max="1" width="2.7109375" customWidth="1"/>
    <col min="2" max="2" width="30.140625" customWidth="1"/>
    <col min="3" max="7" width="9" bestFit="1" customWidth="1"/>
    <col min="8" max="8" width="10.85546875" customWidth="1"/>
    <col min="9" max="9" width="9" bestFit="1" customWidth="1"/>
    <col min="10" max="10" width="10.7109375" customWidth="1"/>
  </cols>
  <sheetData>
    <row r="1" spans="2:16" ht="13.5" thickBot="1" x14ac:dyDescent="0.25"/>
    <row r="2" spans="2:16" ht="16.5" thickTop="1" x14ac:dyDescent="0.2">
      <c r="B2" s="318" t="s">
        <v>105</v>
      </c>
      <c r="C2" s="319"/>
      <c r="D2" s="319"/>
      <c r="E2" s="319"/>
      <c r="F2" s="319"/>
      <c r="G2" s="319"/>
      <c r="H2" s="319"/>
      <c r="I2" s="319"/>
      <c r="J2" s="320"/>
    </row>
    <row r="3" spans="2:16" x14ac:dyDescent="0.2">
      <c r="B3" s="68" t="s">
        <v>110</v>
      </c>
      <c r="C3" s="291">
        <v>25</v>
      </c>
      <c r="D3" s="129"/>
      <c r="E3" s="2"/>
      <c r="F3" s="2"/>
      <c r="G3" s="2"/>
      <c r="H3" s="149"/>
      <c r="I3" s="149"/>
      <c r="J3" s="71"/>
    </row>
    <row r="4" spans="2:16" x14ac:dyDescent="0.2">
      <c r="B4" s="68" t="s">
        <v>112</v>
      </c>
      <c r="C4" s="18">
        <v>1.5</v>
      </c>
      <c r="D4" s="129"/>
      <c r="E4" s="2"/>
      <c r="F4" s="2"/>
      <c r="G4" s="2"/>
      <c r="H4" s="149"/>
      <c r="I4" s="149"/>
      <c r="J4" s="71"/>
    </row>
    <row r="5" spans="2:16" x14ac:dyDescent="0.2">
      <c r="B5" s="68" t="s">
        <v>111</v>
      </c>
      <c r="C5" s="291">
        <v>25</v>
      </c>
      <c r="D5" s="129"/>
      <c r="E5" s="2"/>
      <c r="F5" s="2"/>
      <c r="G5" s="2"/>
      <c r="H5" s="149"/>
      <c r="I5" s="149"/>
      <c r="J5" s="71"/>
    </row>
    <row r="6" spans="2:16" x14ac:dyDescent="0.2">
      <c r="B6" s="68" t="s">
        <v>116</v>
      </c>
      <c r="C6" s="18">
        <v>1</v>
      </c>
      <c r="D6" s="129"/>
      <c r="E6" s="2"/>
      <c r="F6" s="2"/>
      <c r="G6" s="2"/>
      <c r="H6" s="149"/>
      <c r="I6" s="149"/>
      <c r="J6" s="71"/>
    </row>
    <row r="7" spans="2:16" x14ac:dyDescent="0.2">
      <c r="B7" s="68" t="s">
        <v>94</v>
      </c>
      <c r="C7" s="216">
        <v>15</v>
      </c>
      <c r="D7" s="130"/>
      <c r="E7" s="2"/>
      <c r="F7" s="2"/>
      <c r="G7" s="2"/>
      <c r="H7" s="149"/>
      <c r="I7" s="149"/>
      <c r="J7" s="71"/>
    </row>
    <row r="8" spans="2:16" x14ac:dyDescent="0.2">
      <c r="B8" s="68" t="s">
        <v>95</v>
      </c>
      <c r="C8" s="216">
        <v>15</v>
      </c>
      <c r="D8" s="130"/>
      <c r="E8" s="2"/>
      <c r="F8" s="2"/>
      <c r="G8" s="2"/>
      <c r="H8" s="149"/>
      <c r="I8" s="149"/>
      <c r="J8" s="71"/>
    </row>
    <row r="9" spans="2:16" x14ac:dyDescent="0.2">
      <c r="B9" s="69"/>
      <c r="C9" s="155"/>
      <c r="D9" s="131"/>
      <c r="E9" s="2"/>
      <c r="F9" s="2"/>
      <c r="G9" s="2"/>
      <c r="H9" s="149"/>
      <c r="I9" s="149"/>
      <c r="J9" s="71"/>
    </row>
    <row r="10" spans="2:16" ht="51" x14ac:dyDescent="0.2">
      <c r="B10" s="132"/>
      <c r="C10" s="133"/>
      <c r="D10" s="134" t="s">
        <v>117</v>
      </c>
      <c r="E10" s="134" t="s">
        <v>96</v>
      </c>
      <c r="F10" s="134" t="s">
        <v>97</v>
      </c>
      <c r="G10" s="134" t="s">
        <v>106</v>
      </c>
      <c r="H10" s="197" t="s">
        <v>162</v>
      </c>
      <c r="I10" s="134" t="s">
        <v>107</v>
      </c>
      <c r="J10" s="198" t="s">
        <v>163</v>
      </c>
    </row>
    <row r="11" spans="2:16" x14ac:dyDescent="0.2">
      <c r="B11" s="135" t="s">
        <v>98</v>
      </c>
      <c r="C11" s="2"/>
      <c r="D11" s="2"/>
      <c r="E11" s="2"/>
      <c r="F11" s="2"/>
      <c r="G11" s="2"/>
      <c r="H11" s="149"/>
      <c r="I11" s="149"/>
      <c r="J11" s="71"/>
    </row>
    <row r="12" spans="2:16" x14ac:dyDescent="0.2">
      <c r="B12" s="68" t="s">
        <v>109</v>
      </c>
      <c r="C12" s="4">
        <f>365-C19</f>
        <v>245</v>
      </c>
      <c r="D12" s="2"/>
      <c r="E12" s="2"/>
      <c r="F12" s="2"/>
      <c r="G12" s="2"/>
      <c r="H12" s="149"/>
      <c r="I12" s="149"/>
      <c r="J12" s="71"/>
    </row>
    <row r="13" spans="2:16" x14ac:dyDescent="0.2">
      <c r="B13" s="68" t="s">
        <v>99</v>
      </c>
      <c r="C13" s="18">
        <v>3.5</v>
      </c>
      <c r="D13" s="129"/>
      <c r="E13" s="2"/>
      <c r="F13" s="2"/>
      <c r="G13" s="2"/>
      <c r="H13" s="149"/>
      <c r="I13" s="149"/>
      <c r="J13" s="71"/>
    </row>
    <row r="14" spans="2:16" x14ac:dyDescent="0.2">
      <c r="B14" s="68" t="s">
        <v>100</v>
      </c>
      <c r="C14" s="2"/>
      <c r="D14" s="292">
        <v>1</v>
      </c>
      <c r="E14" s="90">
        <f>D14*(7/C13)</f>
        <v>2</v>
      </c>
      <c r="F14" s="136">
        <f>(E14/7)*60</f>
        <v>17.142857142857142</v>
      </c>
      <c r="G14" s="137">
        <f>(F14/60)*C$8/C$3</f>
        <v>0.17142857142857143</v>
      </c>
      <c r="H14" s="137">
        <f>G14*$C$12*C$4</f>
        <v>63</v>
      </c>
      <c r="I14" s="150"/>
      <c r="J14" s="138"/>
    </row>
    <row r="15" spans="2:16" x14ac:dyDescent="0.2">
      <c r="B15" s="69" t="s">
        <v>101</v>
      </c>
      <c r="C15" s="2"/>
      <c r="D15" s="139"/>
      <c r="E15" s="18">
        <v>1.5</v>
      </c>
      <c r="F15" s="136">
        <f>(E15/7)*60</f>
        <v>12.857142857142856</v>
      </c>
      <c r="G15" s="140">
        <f>(F15/60)*C$8/C$3</f>
        <v>0.12857142857142856</v>
      </c>
      <c r="H15" s="140">
        <f>G15*$C$12*C$4</f>
        <v>47.249999999999993</v>
      </c>
      <c r="I15" s="151"/>
      <c r="J15" s="154"/>
    </row>
    <row r="16" spans="2:16" x14ac:dyDescent="0.2">
      <c r="B16" s="142" t="s">
        <v>102</v>
      </c>
      <c r="C16" s="2"/>
      <c r="D16" s="2"/>
      <c r="E16" s="3"/>
      <c r="F16" s="3"/>
      <c r="G16" s="137">
        <f>SUM(G14:G15)</f>
        <v>0.3</v>
      </c>
      <c r="H16" s="196">
        <f>SUM(H14:H15)</f>
        <v>110.25</v>
      </c>
      <c r="I16" s="150"/>
      <c r="J16" s="81"/>
      <c r="P16" s="89"/>
    </row>
    <row r="17" spans="2:10" x14ac:dyDescent="0.2">
      <c r="B17" s="142"/>
      <c r="C17" s="2"/>
      <c r="D17" s="2"/>
      <c r="E17" s="3"/>
      <c r="F17" s="3"/>
      <c r="G17" s="137"/>
      <c r="H17" s="150"/>
      <c r="I17" s="150"/>
      <c r="J17" s="81"/>
    </row>
    <row r="18" spans="2:10" x14ac:dyDescent="0.2">
      <c r="B18" s="135" t="s">
        <v>103</v>
      </c>
      <c r="C18" s="2"/>
      <c r="D18" s="129"/>
      <c r="E18" s="143"/>
      <c r="F18" s="3"/>
      <c r="G18" s="144"/>
      <c r="H18" s="152"/>
      <c r="I18" s="152"/>
      <c r="J18" s="77"/>
    </row>
    <row r="19" spans="2:10" x14ac:dyDescent="0.2">
      <c r="B19" s="68" t="s">
        <v>108</v>
      </c>
      <c r="C19" s="293">
        <v>120</v>
      </c>
      <c r="D19" s="129"/>
      <c r="E19" s="143"/>
      <c r="F19" s="3"/>
      <c r="G19" s="144"/>
      <c r="H19" s="152"/>
      <c r="I19" s="152"/>
      <c r="J19" s="77"/>
    </row>
    <row r="20" spans="2:10" x14ac:dyDescent="0.2">
      <c r="B20" s="68" t="s">
        <v>104</v>
      </c>
      <c r="C20" s="2"/>
      <c r="D20" s="2"/>
      <c r="E20" s="18">
        <v>2</v>
      </c>
      <c r="F20" s="136">
        <f>(E20/7)*60</f>
        <v>17.142857142857142</v>
      </c>
      <c r="G20" s="137">
        <f>(F20/60)*C$8/C$5</f>
        <v>0.17142857142857143</v>
      </c>
      <c r="H20" s="137">
        <f>G20*$C$19*C$6</f>
        <v>20.571428571428573</v>
      </c>
      <c r="I20" s="150">
        <f>(F20/60)*C7/C5</f>
        <v>0.17142857142857143</v>
      </c>
      <c r="J20" s="138">
        <f>I20*$C$19*C$6</f>
        <v>20.571428571428573</v>
      </c>
    </row>
    <row r="21" spans="2:10" x14ac:dyDescent="0.2">
      <c r="B21" s="68" t="s">
        <v>101</v>
      </c>
      <c r="C21" s="2"/>
      <c r="D21" s="2"/>
      <c r="E21" s="18">
        <v>1.5</v>
      </c>
      <c r="F21" s="136">
        <f>(E21/7)*60</f>
        <v>12.857142857142856</v>
      </c>
      <c r="G21" s="140">
        <f>(F21/60)*C$8/C$5</f>
        <v>0.12857142857142856</v>
      </c>
      <c r="H21" s="140">
        <f>G21*$C$19*C$6</f>
        <v>15.428571428571427</v>
      </c>
      <c r="I21" s="151"/>
      <c r="J21" s="141">
        <v>0</v>
      </c>
    </row>
    <row r="22" spans="2:10" x14ac:dyDescent="0.2">
      <c r="B22" s="142" t="s">
        <v>102</v>
      </c>
      <c r="C22" s="146"/>
      <c r="D22" s="146"/>
      <c r="E22" s="147"/>
      <c r="F22" s="148"/>
      <c r="G22" s="137">
        <f>SUM(G20:G21)</f>
        <v>0.3</v>
      </c>
      <c r="H22" s="196">
        <f>SUM(H20:H21)</f>
        <v>36</v>
      </c>
      <c r="I22" s="153"/>
      <c r="J22" s="199">
        <f>SUM(J20:J21)</f>
        <v>20.571428571428573</v>
      </c>
    </row>
    <row r="23" spans="2:10" x14ac:dyDescent="0.2">
      <c r="B23" s="145"/>
      <c r="C23" s="146"/>
      <c r="D23" s="146"/>
      <c r="E23" s="147"/>
      <c r="F23" s="148"/>
      <c r="G23" s="156"/>
      <c r="H23" s="157"/>
      <c r="I23" s="158"/>
      <c r="J23" s="159"/>
    </row>
    <row r="24" spans="2:10" ht="13.5" thickBot="1" x14ac:dyDescent="0.25">
      <c r="B24" s="105" t="s">
        <v>115</v>
      </c>
      <c r="C24" s="146"/>
      <c r="D24" s="146"/>
      <c r="E24" s="146"/>
      <c r="F24" s="146"/>
      <c r="G24" s="156"/>
      <c r="H24" s="206">
        <f>H16+H22</f>
        <v>146.25</v>
      </c>
      <c r="I24" s="156"/>
      <c r="J24" s="207">
        <f>J22</f>
        <v>20.571428571428573</v>
      </c>
    </row>
    <row r="25" spans="2:10" ht="32.25" customHeight="1" thickTop="1" thickBot="1" x14ac:dyDescent="0.25">
      <c r="B25" s="310" t="s">
        <v>165</v>
      </c>
      <c r="C25" s="311"/>
      <c r="D25" s="311"/>
      <c r="E25" s="311"/>
      <c r="F25" s="311"/>
      <c r="G25" s="311"/>
      <c r="H25" s="311"/>
      <c r="I25" s="311"/>
      <c r="J25" s="312"/>
    </row>
    <row r="26" spans="2:10" ht="13.5" thickTop="1" x14ac:dyDescent="0.2"/>
  </sheetData>
  <sheetProtection password="9F97" sheet="1" objects="1" scenarios="1" formatCells="0" formatColumns="0" formatRows="0"/>
  <mergeCells count="2">
    <mergeCell ref="B2:J2"/>
    <mergeCell ref="B25:J25"/>
  </mergeCells>
  <phoneticPr fontId="6" type="noConversion"/>
  <pageMargins left="0.75" right="0.75" top="1" bottom="1" header="0.5" footer="0.5"/>
  <pageSetup orientation="portrait"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E9"/>
  <sheetViews>
    <sheetView showGridLines="0" zoomScale="120" zoomScaleNormal="120" workbookViewId="0">
      <selection activeCell="J6" sqref="J6"/>
    </sheetView>
  </sheetViews>
  <sheetFormatPr defaultRowHeight="12.75" x14ac:dyDescent="0.2"/>
  <cols>
    <col min="1" max="1" width="4.42578125" customWidth="1"/>
    <col min="2" max="2" width="18.28515625" customWidth="1"/>
    <col min="3" max="3" width="12.140625" customWidth="1"/>
    <col min="4" max="4" width="14.140625" customWidth="1"/>
    <col min="5" max="5" width="14.28515625" customWidth="1"/>
  </cols>
  <sheetData>
    <row r="1" spans="2:5" ht="13.5" thickBot="1" x14ac:dyDescent="0.25"/>
    <row r="2" spans="2:5" ht="87" customHeight="1" thickTop="1" thickBot="1" x14ac:dyDescent="0.25">
      <c r="B2" s="321" t="s">
        <v>144</v>
      </c>
      <c r="C2" s="322"/>
      <c r="D2" s="322"/>
      <c r="E2" s="323"/>
    </row>
    <row r="3" spans="2:5" ht="37.9" customHeight="1" thickTop="1" thickBot="1" x14ac:dyDescent="0.25">
      <c r="B3" s="181" t="s">
        <v>143</v>
      </c>
      <c r="C3" s="182" t="s">
        <v>119</v>
      </c>
      <c r="D3" s="183" t="s">
        <v>120</v>
      </c>
      <c r="E3" s="184" t="s">
        <v>121</v>
      </c>
    </row>
    <row r="4" spans="2:5" ht="18" customHeight="1" thickTop="1" x14ac:dyDescent="0.2">
      <c r="B4" s="185" t="s">
        <v>122</v>
      </c>
      <c r="C4" s="186">
        <v>3</v>
      </c>
      <c r="D4" s="187">
        <v>930</v>
      </c>
      <c r="E4" s="188">
        <v>1020</v>
      </c>
    </row>
    <row r="5" spans="2:5" ht="18" customHeight="1" x14ac:dyDescent="0.2">
      <c r="B5" s="189" t="s">
        <v>123</v>
      </c>
      <c r="C5" s="190">
        <v>4</v>
      </c>
      <c r="D5" s="191">
        <v>1010</v>
      </c>
      <c r="E5" s="192">
        <v>1110</v>
      </c>
    </row>
    <row r="6" spans="2:5" ht="18" customHeight="1" x14ac:dyDescent="0.2">
      <c r="B6" s="189" t="s">
        <v>124</v>
      </c>
      <c r="C6" s="190">
        <v>5</v>
      </c>
      <c r="D6" s="191">
        <v>1080</v>
      </c>
      <c r="E6" s="192">
        <v>1200</v>
      </c>
    </row>
    <row r="7" spans="2:5" ht="18" customHeight="1" x14ac:dyDescent="0.2">
      <c r="B7" s="193" t="s">
        <v>125</v>
      </c>
      <c r="C7" s="194">
        <v>6</v>
      </c>
      <c r="D7" s="191">
        <v>1160</v>
      </c>
      <c r="E7" s="192">
        <v>1290</v>
      </c>
    </row>
    <row r="8" spans="2:5" ht="94.9" customHeight="1" thickBot="1" x14ac:dyDescent="0.25">
      <c r="B8" s="324" t="s">
        <v>145</v>
      </c>
      <c r="C8" s="325"/>
      <c r="D8" s="325"/>
      <c r="E8" s="326"/>
    </row>
    <row r="9" spans="2:5" ht="13.5" thickTop="1" x14ac:dyDescent="0.2"/>
  </sheetData>
  <sheetProtection password="9F97" sheet="1" objects="1" scenarios="1" formatCells="0" formatColumns="0" formatRows="0"/>
  <mergeCells count="2">
    <mergeCell ref="B2:E2"/>
    <mergeCell ref="B8:E8"/>
  </mergeCells>
  <phoneticPr fontId="6" type="noConversion"/>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N16"/>
  <sheetViews>
    <sheetView showGridLines="0" zoomScale="120" zoomScaleNormal="120" workbookViewId="0"/>
  </sheetViews>
  <sheetFormatPr defaultRowHeight="12.75" x14ac:dyDescent="0.2"/>
  <cols>
    <col min="1" max="1" width="3.7109375" customWidth="1"/>
    <col min="2" max="2" width="28" customWidth="1"/>
  </cols>
  <sheetData>
    <row r="1" spans="2:14" ht="13.5" thickBot="1" x14ac:dyDescent="0.25"/>
    <row r="2" spans="2:14" ht="42" customHeight="1" thickTop="1" thickBot="1" x14ac:dyDescent="0.25">
      <c r="B2" s="321" t="s">
        <v>142</v>
      </c>
      <c r="C2" s="322"/>
      <c r="D2" s="322"/>
      <c r="E2" s="322"/>
      <c r="F2" s="322"/>
      <c r="G2" s="322"/>
      <c r="H2" s="322"/>
      <c r="I2" s="322"/>
      <c r="J2" s="322"/>
      <c r="K2" s="322"/>
      <c r="L2" s="322"/>
      <c r="M2" s="322"/>
      <c r="N2" s="323"/>
    </row>
    <row r="3" spans="2:14" ht="16.5" thickTop="1" x14ac:dyDescent="0.25">
      <c r="B3" s="161"/>
      <c r="C3" s="330" t="s">
        <v>126</v>
      </c>
      <c r="D3" s="331"/>
      <c r="E3" s="331"/>
      <c r="F3" s="330" t="s">
        <v>127</v>
      </c>
      <c r="G3" s="331"/>
      <c r="H3" s="331"/>
      <c r="I3" s="330" t="s">
        <v>128</v>
      </c>
      <c r="J3" s="331"/>
      <c r="K3" s="332"/>
      <c r="L3" s="330" t="s">
        <v>129</v>
      </c>
      <c r="M3" s="331"/>
      <c r="N3" s="333"/>
    </row>
    <row r="4" spans="2:14" ht="15" x14ac:dyDescent="0.2">
      <c r="B4" s="162"/>
      <c r="C4" s="163" t="s">
        <v>130</v>
      </c>
      <c r="D4" s="164" t="s">
        <v>24</v>
      </c>
      <c r="E4" s="165" t="s">
        <v>131</v>
      </c>
      <c r="F4" s="163" t="s">
        <v>130</v>
      </c>
      <c r="G4" s="164" t="s">
        <v>24</v>
      </c>
      <c r="H4" s="165" t="s">
        <v>131</v>
      </c>
      <c r="I4" s="163" t="s">
        <v>130</v>
      </c>
      <c r="J4" s="164" t="s">
        <v>24</v>
      </c>
      <c r="K4" s="166" t="s">
        <v>131</v>
      </c>
      <c r="L4" s="163" t="s">
        <v>130</v>
      </c>
      <c r="M4" s="164" t="s">
        <v>24</v>
      </c>
      <c r="N4" s="167" t="s">
        <v>131</v>
      </c>
    </row>
    <row r="5" spans="2:14" ht="15" x14ac:dyDescent="0.2">
      <c r="B5" s="168" t="s">
        <v>132</v>
      </c>
      <c r="C5" s="169">
        <v>1.1000000000000001</v>
      </c>
      <c r="D5" s="170">
        <v>1.4</v>
      </c>
      <c r="E5" s="171">
        <v>1.7</v>
      </c>
      <c r="F5" s="169">
        <v>0.1</v>
      </c>
      <c r="G5" s="170">
        <v>0.4</v>
      </c>
      <c r="H5" s="171">
        <v>0.7</v>
      </c>
      <c r="I5" s="169">
        <v>1.2</v>
      </c>
      <c r="J5" s="170">
        <v>1.5</v>
      </c>
      <c r="K5" s="172">
        <v>1.8</v>
      </c>
      <c r="L5" s="169">
        <v>0.9</v>
      </c>
      <c r="M5" s="170">
        <v>1.2</v>
      </c>
      <c r="N5" s="173">
        <v>1.5</v>
      </c>
    </row>
    <row r="6" spans="2:14" ht="15" x14ac:dyDescent="0.2">
      <c r="B6" s="168" t="s">
        <v>133</v>
      </c>
      <c r="C6" s="169">
        <v>1.5</v>
      </c>
      <c r="D6" s="170">
        <v>1.8</v>
      </c>
      <c r="E6" s="171">
        <v>2.1</v>
      </c>
      <c r="F6" s="169">
        <v>0.4</v>
      </c>
      <c r="G6" s="170">
        <v>0.7</v>
      </c>
      <c r="H6" s="171">
        <v>1</v>
      </c>
      <c r="I6" s="169">
        <v>1.3</v>
      </c>
      <c r="J6" s="170">
        <v>1.6</v>
      </c>
      <c r="K6" s="172">
        <v>1.9</v>
      </c>
      <c r="L6" s="169">
        <v>1</v>
      </c>
      <c r="M6" s="170">
        <v>1.3</v>
      </c>
      <c r="N6" s="173">
        <v>1.6</v>
      </c>
    </row>
    <row r="7" spans="2:14" ht="15" x14ac:dyDescent="0.2">
      <c r="B7" s="168" t="s">
        <v>134</v>
      </c>
      <c r="C7" s="169">
        <v>1.8</v>
      </c>
      <c r="D7" s="170">
        <v>2.1</v>
      </c>
      <c r="E7" s="171">
        <v>2.4</v>
      </c>
      <c r="F7" s="169">
        <v>0.6</v>
      </c>
      <c r="G7" s="170">
        <v>0.9</v>
      </c>
      <c r="H7" s="171">
        <v>1.2</v>
      </c>
      <c r="I7" s="169">
        <v>1.3</v>
      </c>
      <c r="J7" s="170">
        <v>1.6</v>
      </c>
      <c r="K7" s="172">
        <v>1.9</v>
      </c>
      <c r="L7" s="169">
        <v>1</v>
      </c>
      <c r="M7" s="170">
        <v>1.3</v>
      </c>
      <c r="N7" s="173">
        <v>1.6</v>
      </c>
    </row>
    <row r="8" spans="2:14" ht="15" x14ac:dyDescent="0.2">
      <c r="B8" s="168" t="s">
        <v>135</v>
      </c>
      <c r="C8" s="169">
        <v>1.9</v>
      </c>
      <c r="D8" s="170">
        <v>2.2000000000000002</v>
      </c>
      <c r="E8" s="171">
        <v>2.5</v>
      </c>
      <c r="F8" s="169">
        <v>0.9</v>
      </c>
      <c r="G8" s="170">
        <v>1.2</v>
      </c>
      <c r="H8" s="171">
        <v>1.5</v>
      </c>
      <c r="I8" s="169">
        <v>1.4</v>
      </c>
      <c r="J8" s="170">
        <v>1.7</v>
      </c>
      <c r="K8" s="172">
        <v>2</v>
      </c>
      <c r="L8" s="169"/>
      <c r="M8" s="170"/>
      <c r="N8" s="173"/>
    </row>
    <row r="9" spans="2:14" ht="15" x14ac:dyDescent="0.2">
      <c r="B9" s="168" t="s">
        <v>136</v>
      </c>
      <c r="C9" s="169">
        <v>1.9</v>
      </c>
      <c r="D9" s="170">
        <v>2.2000000000000002</v>
      </c>
      <c r="E9" s="171">
        <v>2.5</v>
      </c>
      <c r="F9" s="169">
        <v>0.9</v>
      </c>
      <c r="G9" s="170">
        <v>1.2</v>
      </c>
      <c r="H9" s="171">
        <v>1.5</v>
      </c>
      <c r="I9" s="169">
        <v>1.4</v>
      </c>
      <c r="J9" s="170">
        <v>1.7</v>
      </c>
      <c r="K9" s="172">
        <v>2</v>
      </c>
      <c r="L9" s="169"/>
      <c r="M9" s="170"/>
      <c r="N9" s="173"/>
    </row>
    <row r="10" spans="2:14" ht="15" x14ac:dyDescent="0.2">
      <c r="B10" s="168" t="s">
        <v>137</v>
      </c>
      <c r="C10" s="169">
        <v>2.1</v>
      </c>
      <c r="D10" s="170">
        <v>2.4</v>
      </c>
      <c r="E10" s="171">
        <v>2.7</v>
      </c>
      <c r="F10" s="169">
        <v>0.9</v>
      </c>
      <c r="G10" s="170">
        <v>1.2</v>
      </c>
      <c r="H10" s="171">
        <v>1.5</v>
      </c>
      <c r="I10" s="169">
        <v>1.2</v>
      </c>
      <c r="J10" s="170">
        <v>1.5</v>
      </c>
      <c r="K10" s="172">
        <v>1.8</v>
      </c>
      <c r="L10" s="169"/>
      <c r="M10" s="170"/>
      <c r="N10" s="173"/>
    </row>
    <row r="11" spans="2:14" ht="15" x14ac:dyDescent="0.2">
      <c r="B11" s="168" t="s">
        <v>138</v>
      </c>
      <c r="C11" s="169">
        <v>2.2000000000000002</v>
      </c>
      <c r="D11" s="170">
        <v>2.5</v>
      </c>
      <c r="E11" s="171">
        <v>2.8</v>
      </c>
      <c r="F11" s="169">
        <v>1.5</v>
      </c>
      <c r="G11" s="170">
        <v>1.8</v>
      </c>
      <c r="H11" s="171">
        <v>2.1</v>
      </c>
      <c r="I11" s="169">
        <v>1.7</v>
      </c>
      <c r="J11" s="170">
        <v>2</v>
      </c>
      <c r="K11" s="172">
        <v>2.2999999999999998</v>
      </c>
      <c r="L11" s="169"/>
      <c r="M11" s="170"/>
      <c r="N11" s="174"/>
    </row>
    <row r="12" spans="2:14" ht="15" x14ac:dyDescent="0.2">
      <c r="B12" s="168" t="s">
        <v>139</v>
      </c>
      <c r="C12" s="169"/>
      <c r="D12" s="170"/>
      <c r="E12" s="171"/>
      <c r="F12" s="169">
        <v>1.6</v>
      </c>
      <c r="G12" s="170">
        <v>1.9</v>
      </c>
      <c r="H12" s="171">
        <v>2.2000000000000002</v>
      </c>
      <c r="I12" s="169">
        <v>1.3</v>
      </c>
      <c r="J12" s="170">
        <v>1.6</v>
      </c>
      <c r="K12" s="172">
        <v>1.9</v>
      </c>
      <c r="L12" s="169"/>
      <c r="M12" s="170"/>
      <c r="N12" s="174"/>
    </row>
    <row r="13" spans="2:14" ht="15" x14ac:dyDescent="0.2">
      <c r="B13" s="168" t="s">
        <v>140</v>
      </c>
      <c r="C13" s="169">
        <v>2.2000000000000002</v>
      </c>
      <c r="D13" s="170">
        <v>2.5</v>
      </c>
      <c r="E13" s="171">
        <v>2.8</v>
      </c>
      <c r="F13" s="169"/>
      <c r="G13" s="170"/>
      <c r="H13" s="171"/>
      <c r="I13" s="169"/>
      <c r="J13" s="170"/>
      <c r="K13" s="172"/>
      <c r="L13" s="169">
        <v>2</v>
      </c>
      <c r="M13" s="170">
        <v>2.2999999999999998</v>
      </c>
      <c r="N13" s="173">
        <v>2.6</v>
      </c>
    </row>
    <row r="14" spans="2:14" ht="15.75" thickBot="1" x14ac:dyDescent="0.25">
      <c r="B14" s="175"/>
      <c r="C14" s="176"/>
      <c r="D14" s="177"/>
      <c r="E14" s="177"/>
      <c r="F14" s="176"/>
      <c r="G14" s="177"/>
      <c r="H14" s="177"/>
      <c r="I14" s="176"/>
      <c r="J14" s="177"/>
      <c r="K14" s="178"/>
      <c r="L14" s="176"/>
      <c r="M14" s="179"/>
      <c r="N14" s="180"/>
    </row>
    <row r="15" spans="2:14" ht="31.15" customHeight="1" thickTop="1" thickBot="1" x14ac:dyDescent="0.25">
      <c r="B15" s="327" t="s">
        <v>141</v>
      </c>
      <c r="C15" s="328"/>
      <c r="D15" s="328"/>
      <c r="E15" s="328"/>
      <c r="F15" s="328"/>
      <c r="G15" s="328"/>
      <c r="H15" s="328"/>
      <c r="I15" s="328"/>
      <c r="J15" s="328"/>
      <c r="K15" s="328"/>
      <c r="L15" s="328"/>
      <c r="M15" s="328"/>
      <c r="N15" s="329"/>
    </row>
    <row r="16" spans="2:14" ht="13.5" thickTop="1" x14ac:dyDescent="0.2"/>
  </sheetData>
  <sheetProtection password="9F97" sheet="1" objects="1" scenarios="1" formatCells="0" formatColumns="0" formatRows="0"/>
  <mergeCells count="6">
    <mergeCell ref="B15:N15"/>
    <mergeCell ref="B2:N2"/>
    <mergeCell ref="C3:E3"/>
    <mergeCell ref="F3:H3"/>
    <mergeCell ref="I3:K3"/>
    <mergeCell ref="L3:N3"/>
  </mergeCells>
  <phoneticPr fontId="6" type="noConversion"/>
  <pageMargins left="0.75" right="0.75" top="1" bottom="1" header="0.5" footer="0.5"/>
  <pageSetup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7"/>
  <sheetViews>
    <sheetView workbookViewId="0">
      <selection activeCell="A6" sqref="A6"/>
    </sheetView>
  </sheetViews>
  <sheetFormatPr defaultRowHeight="12.75" x14ac:dyDescent="0.2"/>
  <cols>
    <col min="1" max="1" width="86" customWidth="1"/>
  </cols>
  <sheetData>
    <row r="1" spans="1:1" x14ac:dyDescent="0.2">
      <c r="A1" s="39" t="s">
        <v>28</v>
      </c>
    </row>
    <row r="3" spans="1:1" x14ac:dyDescent="0.2">
      <c r="A3" s="29" t="s">
        <v>166</v>
      </c>
    </row>
    <row r="5" spans="1:1" x14ac:dyDescent="0.2">
      <c r="A5" s="89"/>
    </row>
    <row r="7" spans="1:1" x14ac:dyDescent="0.2">
      <c r="A7" s="212"/>
    </row>
  </sheetData>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1"/>
  <sheetViews>
    <sheetView showGridLines="0" zoomScale="110" workbookViewId="0">
      <selection activeCell="B2" sqref="B2"/>
    </sheetView>
  </sheetViews>
  <sheetFormatPr defaultRowHeight="12.75" x14ac:dyDescent="0.2"/>
  <cols>
    <col min="1" max="1" width="2.28515625" customWidth="1"/>
    <col min="2" max="2" width="114.28515625" style="49" customWidth="1"/>
  </cols>
  <sheetData>
    <row r="1" spans="2:2" ht="10.15" customHeight="1" thickBot="1" x14ac:dyDescent="0.25">
      <c r="B1" s="55"/>
    </row>
    <row r="2" spans="2:2" ht="28.9" customHeight="1" thickTop="1" x14ac:dyDescent="0.2">
      <c r="B2" s="56" t="s">
        <v>177</v>
      </c>
    </row>
    <row r="3" spans="2:2" ht="27" customHeight="1" x14ac:dyDescent="0.2">
      <c r="B3" s="57" t="s">
        <v>38</v>
      </c>
    </row>
    <row r="4" spans="2:2" ht="28.15" customHeight="1" x14ac:dyDescent="0.2">
      <c r="B4" s="57" t="s">
        <v>36</v>
      </c>
    </row>
    <row r="5" spans="2:2" ht="17.45" customHeight="1" x14ac:dyDescent="0.2">
      <c r="B5" s="58" t="s">
        <v>37</v>
      </c>
    </row>
    <row r="6" spans="2:2" ht="97.15" customHeight="1" x14ac:dyDescent="0.2">
      <c r="B6" s="59" t="s">
        <v>171</v>
      </c>
    </row>
    <row r="7" spans="2:2" ht="15" customHeight="1" x14ac:dyDescent="0.2">
      <c r="B7" s="92" t="s">
        <v>146</v>
      </c>
    </row>
    <row r="8" spans="2:2" ht="15" customHeight="1" x14ac:dyDescent="0.2">
      <c r="B8" s="92" t="s">
        <v>147</v>
      </c>
    </row>
    <row r="9" spans="2:2" ht="15" customHeight="1" x14ac:dyDescent="0.2">
      <c r="B9" s="92" t="s">
        <v>148</v>
      </c>
    </row>
    <row r="10" spans="2:2" ht="17.45" customHeight="1" thickBot="1" x14ac:dyDescent="0.25">
      <c r="B10" s="104" t="s">
        <v>149</v>
      </c>
    </row>
    <row r="11" spans="2:2" ht="13.5" thickTop="1" x14ac:dyDescent="0.2"/>
  </sheetData>
  <sheetProtection password="9F97" sheet="1" objects="1" scenarios="1" formatCells="0" formatColumns="0" formatRows="0"/>
  <phoneticPr fontId="6"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2:P131"/>
  <sheetViews>
    <sheetView showGridLines="0" zoomScaleNormal="100" workbookViewId="0">
      <selection activeCell="C2" sqref="C2"/>
    </sheetView>
  </sheetViews>
  <sheetFormatPr defaultRowHeight="12.75" x14ac:dyDescent="0.2"/>
  <cols>
    <col min="1" max="1" width="3.7109375" style="223" customWidth="1"/>
    <col min="2" max="2" width="26.42578125" style="223" customWidth="1"/>
    <col min="3" max="3" width="12.85546875" style="223" customWidth="1"/>
    <col min="4" max="4" width="11.28515625" style="223" customWidth="1"/>
    <col min="5" max="5" width="10.7109375" style="223" customWidth="1"/>
    <col min="6" max="6" width="8.5703125" style="223" customWidth="1"/>
    <col min="7" max="10" width="9.140625" style="223"/>
    <col min="11" max="11" width="9.85546875" style="223" customWidth="1"/>
    <col min="12" max="13" width="9.140625" style="223"/>
    <col min="14" max="14" width="9.7109375" style="223" customWidth="1"/>
    <col min="15" max="16384" width="9.140625" style="223"/>
  </cols>
  <sheetData>
    <row r="2" spans="2:14" ht="18" x14ac:dyDescent="0.25">
      <c r="B2" s="223" t="s">
        <v>77</v>
      </c>
      <c r="C2" s="20" t="s">
        <v>78</v>
      </c>
      <c r="F2" s="225" t="s">
        <v>170</v>
      </c>
    </row>
    <row r="3" spans="2:14" x14ac:dyDescent="0.2">
      <c r="B3" s="223" t="str">
        <f>IF(C2=B87,"Avg. Birth Date","Purchase Date")</f>
        <v>Avg. Birth Date</v>
      </c>
      <c r="C3" s="20" t="s">
        <v>8</v>
      </c>
      <c r="D3" s="22">
        <v>1</v>
      </c>
    </row>
    <row r="4" spans="2:14" x14ac:dyDescent="0.2">
      <c r="B4" s="223" t="str">
        <f>IF(C2=B87,"Wean Age (months)","Avg. Purchase Age")</f>
        <v>Wean Age (months)</v>
      </c>
      <c r="C4" s="21">
        <v>7</v>
      </c>
      <c r="D4" s="224"/>
    </row>
    <row r="5" spans="2:14" x14ac:dyDescent="0.2">
      <c r="B5" s="223" t="str">
        <f>IF(C2=B87,"Avg. Wean Date","Purchase Date")</f>
        <v>Avg. Wean Date</v>
      </c>
      <c r="C5" s="226" t="str">
        <f>IF(C2=B87,B91,C3)</f>
        <v>April</v>
      </c>
      <c r="D5" s="227">
        <f>IF(C2=B87,C91,D3)</f>
        <v>3</v>
      </c>
    </row>
    <row r="6" spans="2:14" x14ac:dyDescent="0.2">
      <c r="B6" s="223" t="str">
        <f>IF(C2=B87,"Wean Weight (avg. lbs)","Purchase Weight (avg. lbs)")</f>
        <v>Wean Weight (avg. lbs)</v>
      </c>
      <c r="C6" s="20">
        <v>525</v>
      </c>
      <c r="D6" s="228" t="s">
        <v>20</v>
      </c>
      <c r="E6" s="20">
        <v>50</v>
      </c>
      <c r="F6" s="223" t="s">
        <v>21</v>
      </c>
    </row>
    <row r="7" spans="2:14" x14ac:dyDescent="0.2">
      <c r="B7" s="223" t="s">
        <v>19</v>
      </c>
      <c r="C7" s="20">
        <v>1250</v>
      </c>
    </row>
    <row r="8" spans="2:14" x14ac:dyDescent="0.2">
      <c r="B8" s="223" t="s">
        <v>22</v>
      </c>
      <c r="C8" s="25">
        <v>0.1</v>
      </c>
    </row>
    <row r="9" spans="2:14" ht="13.5" thickBot="1" x14ac:dyDescent="0.25">
      <c r="C9" s="229"/>
      <c r="D9" s="229"/>
      <c r="E9" s="229"/>
      <c r="F9" s="229"/>
      <c r="G9" s="229"/>
      <c r="H9" s="229"/>
      <c r="I9" s="229"/>
      <c r="J9" s="229"/>
      <c r="K9" s="229"/>
      <c r="L9" s="229"/>
      <c r="M9" s="229"/>
      <c r="N9" s="229"/>
    </row>
    <row r="10" spans="2:14" ht="13.5" thickTop="1" x14ac:dyDescent="0.2">
      <c r="B10" s="230" t="s">
        <v>14</v>
      </c>
      <c r="C10" s="231" t="s">
        <v>0</v>
      </c>
      <c r="D10" s="231" t="s">
        <v>1</v>
      </c>
      <c r="E10" s="231" t="s">
        <v>2</v>
      </c>
      <c r="F10" s="231" t="s">
        <v>3</v>
      </c>
      <c r="G10" s="231" t="s">
        <v>4</v>
      </c>
      <c r="H10" s="231" t="s">
        <v>5</v>
      </c>
      <c r="I10" s="231" t="s">
        <v>6</v>
      </c>
      <c r="J10" s="231" t="s">
        <v>7</v>
      </c>
      <c r="K10" s="231" t="s">
        <v>8</v>
      </c>
      <c r="L10" s="231" t="s">
        <v>9</v>
      </c>
      <c r="M10" s="231" t="s">
        <v>10</v>
      </c>
      <c r="N10" s="232" t="s">
        <v>11</v>
      </c>
    </row>
    <row r="11" spans="2:14" x14ac:dyDescent="0.2">
      <c r="B11" s="233" t="s">
        <v>12</v>
      </c>
      <c r="C11" s="234" t="str">
        <f>IF(C10=$C5,C12-$D5+1,"")</f>
        <v/>
      </c>
      <c r="D11" s="235" t="str">
        <f>IF(AND(C11&gt;0,C11&lt;&gt;""),IF(C14&gt;=$C$7,"",IF((C14+(D12*D13))&lt;$C$7,D12,($C$7-C14)/D13)),IF(D10=$C5,D12-$D5+1,""))</f>
        <v/>
      </c>
      <c r="E11" s="235" t="str">
        <f t="shared" ref="E11:N11" si="0">IF(AND(D11&gt;0,D11&lt;&gt;""),IF(D14&gt;=$C$7,"",IF((D14+(E12*E13))&lt;$C$7,E12,($C$7-D14)/E13)),IF(E10=$C5,E12-$D5+1,""))</f>
        <v/>
      </c>
      <c r="F11" s="235">
        <f t="shared" si="0"/>
        <v>28</v>
      </c>
      <c r="G11" s="235">
        <f t="shared" si="0"/>
        <v>31</v>
      </c>
      <c r="H11" s="235">
        <f t="shared" si="0"/>
        <v>30</v>
      </c>
      <c r="I11" s="235">
        <f t="shared" si="0"/>
        <v>31</v>
      </c>
      <c r="J11" s="235">
        <f t="shared" si="0"/>
        <v>31</v>
      </c>
      <c r="K11" s="235">
        <f t="shared" si="0"/>
        <v>30</v>
      </c>
      <c r="L11" s="235">
        <f t="shared" si="0"/>
        <v>31</v>
      </c>
      <c r="M11" s="235">
        <f t="shared" si="0"/>
        <v>30</v>
      </c>
      <c r="N11" s="236">
        <f t="shared" si="0"/>
        <v>31</v>
      </c>
    </row>
    <row r="12" spans="2:14" hidden="1" x14ac:dyDescent="0.2">
      <c r="B12" s="237" t="s">
        <v>12</v>
      </c>
      <c r="C12" s="238">
        <v>31</v>
      </c>
      <c r="D12" s="238">
        <v>28</v>
      </c>
      <c r="E12" s="238">
        <v>31</v>
      </c>
      <c r="F12" s="238">
        <v>30</v>
      </c>
      <c r="G12" s="238">
        <v>31</v>
      </c>
      <c r="H12" s="238">
        <v>30</v>
      </c>
      <c r="I12" s="238">
        <v>31</v>
      </c>
      <c r="J12" s="238">
        <v>31</v>
      </c>
      <c r="K12" s="238">
        <v>30</v>
      </c>
      <c r="L12" s="238">
        <v>31</v>
      </c>
      <c r="M12" s="238">
        <v>30</v>
      </c>
      <c r="N12" s="239">
        <v>31</v>
      </c>
    </row>
    <row r="13" spans="2:14" x14ac:dyDescent="0.2">
      <c r="B13" s="233" t="s">
        <v>40</v>
      </c>
      <c r="C13" s="18">
        <v>0.5</v>
      </c>
      <c r="D13" s="18">
        <v>0.5</v>
      </c>
      <c r="E13" s="18">
        <v>0.8</v>
      </c>
      <c r="F13" s="18">
        <v>2.2000000000000002</v>
      </c>
      <c r="G13" s="18">
        <v>2.4</v>
      </c>
      <c r="H13" s="18">
        <v>1.8</v>
      </c>
      <c r="I13" s="18">
        <v>1</v>
      </c>
      <c r="J13" s="18">
        <v>0.8</v>
      </c>
      <c r="K13" s="18">
        <v>1</v>
      </c>
      <c r="L13" s="18">
        <v>1.4</v>
      </c>
      <c r="M13" s="18">
        <v>1</v>
      </c>
      <c r="N13" s="19">
        <v>0.8</v>
      </c>
    </row>
    <row r="14" spans="2:14" ht="13.5" thickBot="1" x14ac:dyDescent="0.25">
      <c r="B14" s="240" t="s">
        <v>18</v>
      </c>
      <c r="C14" s="241" t="str">
        <f>IF(C11="","",C6+C11*C13)</f>
        <v/>
      </c>
      <c r="D14" s="241" t="str">
        <f>IF(D11="","",IF(D11=D12,IF(AND(C11&gt;0,C11&lt;&gt;""),C14 + (D11*D13),$C6+(D11*D13)),IF(AND(C11&gt;0,C11&lt;&gt;""),C14 + (D11*D13),$C6+(D11*D13))))</f>
        <v/>
      </c>
      <c r="E14" s="241" t="str">
        <f t="shared" ref="E14:N14" si="1">IF(E11="","",IF(E11=E12,IF(AND(D11&gt;0,D11&lt;&gt;""),D14 + (E11*E13),$C6+(E11*E13)),IF(AND(D11&gt;0,D11&lt;&gt;""),D14 + (E11*E13),$C6+(E11*E13))))</f>
        <v/>
      </c>
      <c r="F14" s="241">
        <f t="shared" si="1"/>
        <v>586.6</v>
      </c>
      <c r="G14" s="241">
        <f t="shared" si="1"/>
        <v>661</v>
      </c>
      <c r="H14" s="241">
        <f t="shared" si="1"/>
        <v>715</v>
      </c>
      <c r="I14" s="241">
        <f t="shared" si="1"/>
        <v>746</v>
      </c>
      <c r="J14" s="241">
        <f t="shared" si="1"/>
        <v>770.8</v>
      </c>
      <c r="K14" s="241">
        <f t="shared" si="1"/>
        <v>800.8</v>
      </c>
      <c r="L14" s="241">
        <f t="shared" si="1"/>
        <v>844.19999999999993</v>
      </c>
      <c r="M14" s="241">
        <f t="shared" si="1"/>
        <v>874.19999999999993</v>
      </c>
      <c r="N14" s="242">
        <f t="shared" si="1"/>
        <v>898.99999999999989</v>
      </c>
    </row>
    <row r="15" spans="2:14" ht="13.5" thickTop="1" x14ac:dyDescent="0.2">
      <c r="B15" s="230" t="s">
        <v>14</v>
      </c>
      <c r="C15" s="231" t="s">
        <v>0</v>
      </c>
      <c r="D15" s="231" t="s">
        <v>1</v>
      </c>
      <c r="E15" s="231" t="s">
        <v>2</v>
      </c>
      <c r="F15" s="231" t="s">
        <v>3</v>
      </c>
      <c r="G15" s="231" t="s">
        <v>4</v>
      </c>
      <c r="H15" s="231" t="s">
        <v>5</v>
      </c>
      <c r="I15" s="231" t="s">
        <v>6</v>
      </c>
      <c r="J15" s="231" t="s">
        <v>7</v>
      </c>
      <c r="K15" s="243" t="s">
        <v>8</v>
      </c>
      <c r="L15" s="231" t="s">
        <v>9</v>
      </c>
      <c r="M15" s="231" t="s">
        <v>10</v>
      </c>
      <c r="N15" s="232" t="s">
        <v>11</v>
      </c>
    </row>
    <row r="16" spans="2:14" x14ac:dyDescent="0.2">
      <c r="B16" s="233" t="s">
        <v>12</v>
      </c>
      <c r="C16" s="244">
        <f>IF(N14&gt;=$C$7,"",IF((N14+(C12*C17))&lt;$C$7,C12,($C$7-N14)/C17))</f>
        <v>31</v>
      </c>
      <c r="D16" s="244">
        <f t="shared" ref="D16:L16" si="2">IF(C18&gt;=$C$7,"",IF((C18+(D12*D17))&lt;$C$7,D12,($C$7-C18)/D17))</f>
        <v>28</v>
      </c>
      <c r="E16" s="244">
        <f t="shared" si="2"/>
        <v>31</v>
      </c>
      <c r="F16" s="244">
        <f t="shared" si="2"/>
        <v>30</v>
      </c>
      <c r="G16" s="244">
        <f t="shared" si="2"/>
        <v>31</v>
      </c>
      <c r="H16" s="244">
        <f t="shared" si="2"/>
        <v>30</v>
      </c>
      <c r="I16" s="244">
        <f t="shared" si="2"/>
        <v>31</v>
      </c>
      <c r="J16" s="244">
        <f t="shared" si="2"/>
        <v>31</v>
      </c>
      <c r="K16" s="244">
        <f t="shared" si="2"/>
        <v>30</v>
      </c>
      <c r="L16" s="244">
        <f t="shared" si="2"/>
        <v>11.785714285714448</v>
      </c>
      <c r="M16" s="244" t="str">
        <f>IF(L18&gt;=$C$7,"",IF((L18+(M12*M17))&lt;$C$7,M12,($C$7-L18)/M17))</f>
        <v/>
      </c>
      <c r="N16" s="245" t="str">
        <f>IF(M18&gt;=$C$7,"",IF((M18+(N12*N17))&lt;$C$7,N12,($C$7-M18)/N17))</f>
        <v/>
      </c>
    </row>
    <row r="17" spans="2:14" x14ac:dyDescent="0.2">
      <c r="B17" s="233" t="s">
        <v>40</v>
      </c>
      <c r="C17" s="214">
        <f>C13</f>
        <v>0.5</v>
      </c>
      <c r="D17" s="214">
        <f t="shared" ref="D17:N17" si="3">D13</f>
        <v>0.5</v>
      </c>
      <c r="E17" s="214">
        <f t="shared" si="3"/>
        <v>0.8</v>
      </c>
      <c r="F17" s="214">
        <f t="shared" si="3"/>
        <v>2.2000000000000002</v>
      </c>
      <c r="G17" s="214">
        <f t="shared" si="3"/>
        <v>2.4</v>
      </c>
      <c r="H17" s="214">
        <f t="shared" si="3"/>
        <v>1.8</v>
      </c>
      <c r="I17" s="214">
        <f t="shared" si="3"/>
        <v>1</v>
      </c>
      <c r="J17" s="214">
        <f t="shared" si="3"/>
        <v>0.8</v>
      </c>
      <c r="K17" s="214">
        <f t="shared" si="3"/>
        <v>1</v>
      </c>
      <c r="L17" s="214">
        <f t="shared" si="3"/>
        <v>1.4</v>
      </c>
      <c r="M17" s="214">
        <f t="shared" si="3"/>
        <v>1</v>
      </c>
      <c r="N17" s="246">
        <f t="shared" si="3"/>
        <v>0.8</v>
      </c>
    </row>
    <row r="18" spans="2:14" ht="13.5" thickBot="1" x14ac:dyDescent="0.25">
      <c r="B18" s="240" t="s">
        <v>18</v>
      </c>
      <c r="C18" s="247">
        <f>IF(C16="","",C16*C17+N14)</f>
        <v>914.49999999999989</v>
      </c>
      <c r="D18" s="247">
        <f t="shared" ref="D18:L18" si="4">IF(D16="","",D16*D17+C18)</f>
        <v>928.49999999999989</v>
      </c>
      <c r="E18" s="247">
        <f t="shared" si="4"/>
        <v>953.29999999999984</v>
      </c>
      <c r="F18" s="247">
        <f t="shared" si="4"/>
        <v>1019.2999999999998</v>
      </c>
      <c r="G18" s="247">
        <f t="shared" si="4"/>
        <v>1093.6999999999998</v>
      </c>
      <c r="H18" s="247">
        <f t="shared" si="4"/>
        <v>1147.6999999999998</v>
      </c>
      <c r="I18" s="247">
        <f t="shared" si="4"/>
        <v>1178.6999999999998</v>
      </c>
      <c r="J18" s="247">
        <f t="shared" si="4"/>
        <v>1203.4999999999998</v>
      </c>
      <c r="K18" s="247">
        <f t="shared" si="4"/>
        <v>1233.4999999999998</v>
      </c>
      <c r="L18" s="247">
        <f t="shared" si="4"/>
        <v>1250</v>
      </c>
      <c r="M18" s="247" t="str">
        <f>IF(M16="","",M16*M17+L18)</f>
        <v/>
      </c>
      <c r="N18" s="248" t="str">
        <f>IF(N16="","",N16*N17+M18)</f>
        <v/>
      </c>
    </row>
    <row r="19" spans="2:14" ht="13.5" thickTop="1" x14ac:dyDescent="0.2">
      <c r="B19" s="230" t="s">
        <v>14</v>
      </c>
      <c r="C19" s="231" t="s">
        <v>0</v>
      </c>
      <c r="D19" s="231" t="s">
        <v>1</v>
      </c>
      <c r="E19" s="231" t="s">
        <v>2</v>
      </c>
      <c r="F19" s="231" t="s">
        <v>3</v>
      </c>
      <c r="G19" s="231" t="s">
        <v>4</v>
      </c>
      <c r="H19" s="231" t="s">
        <v>5</v>
      </c>
      <c r="I19" s="231" t="s">
        <v>6</v>
      </c>
      <c r="J19" s="231" t="s">
        <v>7</v>
      </c>
      <c r="K19" s="243" t="s">
        <v>8</v>
      </c>
      <c r="L19" s="231" t="s">
        <v>9</v>
      </c>
      <c r="M19" s="231" t="s">
        <v>10</v>
      </c>
      <c r="N19" s="232" t="s">
        <v>11</v>
      </c>
    </row>
    <row r="20" spans="2:14" x14ac:dyDescent="0.2">
      <c r="B20" s="233" t="s">
        <v>12</v>
      </c>
      <c r="C20" s="244" t="str">
        <f>IF(N18&gt;=$C$7,"",IF((N18+(C16*C21))&lt;$C$7,C16,($C$7-N18)/C21))</f>
        <v/>
      </c>
      <c r="D20" s="244" t="str">
        <f t="shared" ref="D20:N20" si="5">IF(C22&gt;=$C$7,"",IF((C22+(D16*D21))&lt;$C$7,D16,($C$7-C22)/D21))</f>
        <v/>
      </c>
      <c r="E20" s="244" t="str">
        <f t="shared" si="5"/>
        <v/>
      </c>
      <c r="F20" s="244" t="str">
        <f t="shared" si="5"/>
        <v/>
      </c>
      <c r="G20" s="244" t="str">
        <f t="shared" si="5"/>
        <v/>
      </c>
      <c r="H20" s="244" t="str">
        <f t="shared" si="5"/>
        <v/>
      </c>
      <c r="I20" s="244" t="str">
        <f t="shared" si="5"/>
        <v/>
      </c>
      <c r="J20" s="244" t="str">
        <f t="shared" si="5"/>
        <v/>
      </c>
      <c r="K20" s="244" t="str">
        <f t="shared" si="5"/>
        <v/>
      </c>
      <c r="L20" s="244" t="str">
        <f t="shared" si="5"/>
        <v/>
      </c>
      <c r="M20" s="244" t="str">
        <f t="shared" si="5"/>
        <v/>
      </c>
      <c r="N20" s="245" t="str">
        <f t="shared" si="5"/>
        <v/>
      </c>
    </row>
    <row r="21" spans="2:14" x14ac:dyDescent="0.2">
      <c r="B21" s="233" t="s">
        <v>40</v>
      </c>
      <c r="C21" s="214">
        <f>C17</f>
        <v>0.5</v>
      </c>
      <c r="D21" s="214">
        <f t="shared" ref="D21:N21" si="6">D17</f>
        <v>0.5</v>
      </c>
      <c r="E21" s="214">
        <f t="shared" si="6"/>
        <v>0.8</v>
      </c>
      <c r="F21" s="214">
        <f t="shared" si="6"/>
        <v>2.2000000000000002</v>
      </c>
      <c r="G21" s="214">
        <f t="shared" si="6"/>
        <v>2.4</v>
      </c>
      <c r="H21" s="214">
        <f t="shared" si="6"/>
        <v>1.8</v>
      </c>
      <c r="I21" s="214">
        <f t="shared" si="6"/>
        <v>1</v>
      </c>
      <c r="J21" s="214">
        <f t="shared" si="6"/>
        <v>0.8</v>
      </c>
      <c r="K21" s="214">
        <f t="shared" si="6"/>
        <v>1</v>
      </c>
      <c r="L21" s="214">
        <f t="shared" si="6"/>
        <v>1.4</v>
      </c>
      <c r="M21" s="214">
        <f t="shared" si="6"/>
        <v>1</v>
      </c>
      <c r="N21" s="246">
        <f t="shared" si="6"/>
        <v>0.8</v>
      </c>
    </row>
    <row r="22" spans="2:14" ht="13.5" thickBot="1" x14ac:dyDescent="0.25">
      <c r="B22" s="240" t="s">
        <v>18</v>
      </c>
      <c r="C22" s="247" t="str">
        <f>IF(C20="","",C20*C21+N18)</f>
        <v/>
      </c>
      <c r="D22" s="247" t="str">
        <f t="shared" ref="D22:N22" si="7">IF(D20="","",D20*D21+C22)</f>
        <v/>
      </c>
      <c r="E22" s="247" t="str">
        <f t="shared" si="7"/>
        <v/>
      </c>
      <c r="F22" s="247" t="str">
        <f t="shared" si="7"/>
        <v/>
      </c>
      <c r="G22" s="247" t="str">
        <f t="shared" si="7"/>
        <v/>
      </c>
      <c r="H22" s="247" t="str">
        <f t="shared" si="7"/>
        <v/>
      </c>
      <c r="I22" s="247" t="str">
        <f t="shared" si="7"/>
        <v/>
      </c>
      <c r="J22" s="247" t="str">
        <f t="shared" si="7"/>
        <v/>
      </c>
      <c r="K22" s="247" t="str">
        <f t="shared" si="7"/>
        <v/>
      </c>
      <c r="L22" s="247" t="str">
        <f t="shared" si="7"/>
        <v/>
      </c>
      <c r="M22" s="247" t="str">
        <f t="shared" si="7"/>
        <v/>
      </c>
      <c r="N22" s="248" t="str">
        <f t="shared" si="7"/>
        <v/>
      </c>
    </row>
    <row r="23" spans="2:14" ht="14.25" thickTop="1" thickBot="1" x14ac:dyDescent="0.25"/>
    <row r="24" spans="2:14" ht="13.5" thickTop="1" x14ac:dyDescent="0.2">
      <c r="B24" s="302" t="s">
        <v>92</v>
      </c>
      <c r="C24" s="303"/>
      <c r="D24" s="303"/>
      <c r="E24" s="304"/>
    </row>
    <row r="25" spans="2:14" x14ac:dyDescent="0.2">
      <c r="B25" s="249"/>
      <c r="C25" s="250" t="s">
        <v>26</v>
      </c>
      <c r="D25" s="251" t="s">
        <v>24</v>
      </c>
      <c r="E25" s="252" t="s">
        <v>25</v>
      </c>
      <c r="G25" s="253"/>
    </row>
    <row r="26" spans="2:14" x14ac:dyDescent="0.2">
      <c r="B26" s="254" t="s">
        <v>13</v>
      </c>
      <c r="C26" s="255">
        <f>'Steer(+)'!C7</f>
        <v>1250</v>
      </c>
      <c r="D26" s="256">
        <f>MAX(C14:N14,C18:N18,C22:N22)</f>
        <v>1250</v>
      </c>
      <c r="E26" s="257">
        <f>'Steer(-)'!D26</f>
        <v>1250</v>
      </c>
    </row>
    <row r="27" spans="2:14" x14ac:dyDescent="0.2">
      <c r="B27" s="254" t="s">
        <v>15</v>
      </c>
      <c r="C27" s="258">
        <f>'Steer(+)'!D27</f>
        <v>21.720152343103166</v>
      </c>
      <c r="D27" s="259">
        <f>(SUM(C11:N11,C16:N16,C20:N20)/30.5)+C4</f>
        <v>25.288056206088999</v>
      </c>
      <c r="E27" s="260">
        <f>'Steer(-)'!D27</f>
        <v>30.870508362311639</v>
      </c>
      <c r="G27" s="223" t="s">
        <v>17</v>
      </c>
    </row>
    <row r="28" spans="2:14" x14ac:dyDescent="0.2">
      <c r="B28" s="305" t="s">
        <v>23</v>
      </c>
      <c r="C28" s="261" t="str">
        <f>'Steer(+)'!D28</f>
        <v xml:space="preserve">June </v>
      </c>
      <c r="D28" s="262" t="str">
        <f>VLOOKUP($D94,Date!$A$1:$C$365,2)</f>
        <v xml:space="preserve">October </v>
      </c>
      <c r="E28" s="263" t="str">
        <f>'Steer(-)'!D28</f>
        <v>March</v>
      </c>
    </row>
    <row r="29" spans="2:14" x14ac:dyDescent="0.2">
      <c r="B29" s="306"/>
      <c r="C29" s="264">
        <f>'Steer(+)'!D29</f>
        <v>25</v>
      </c>
      <c r="D29" s="265">
        <f>VLOOKUP($D94,Date!$A$1:$C$365,3)</f>
        <v>12</v>
      </c>
      <c r="E29" s="266">
        <f>'Steer(-)'!D29</f>
        <v>31</v>
      </c>
    </row>
    <row r="30" spans="2:14" x14ac:dyDescent="0.2">
      <c r="B30" s="254" t="s">
        <v>16</v>
      </c>
      <c r="C30" s="267">
        <f>'Steer(+)'!D30</f>
        <v>1.5034591371843182</v>
      </c>
      <c r="D30" s="268">
        <f>(C7-C6)/(SUM(C11:N11,C16:N16,C20:N20))</f>
        <v>1.2997823024715069</v>
      </c>
      <c r="E30" s="269">
        <f>'Steer(-)'!D30</f>
        <v>1.064486590729359</v>
      </c>
      <c r="H30" s="223" t="s">
        <v>17</v>
      </c>
    </row>
    <row r="31" spans="2:14" ht="13.5" thickBot="1" x14ac:dyDescent="0.25">
      <c r="B31" s="270" t="s">
        <v>27</v>
      </c>
      <c r="C31" s="271">
        <f>'Steer(+)'!D31</f>
        <v>1.7928456811986999</v>
      </c>
      <c r="D31" s="272">
        <f>O85/O80</f>
        <v>1.4787571545380211</v>
      </c>
      <c r="E31" s="273">
        <f>'Steer(-)'!D31</f>
        <v>1.3015519857021136</v>
      </c>
    </row>
    <row r="32" spans="2:14" ht="13.5" thickTop="1" x14ac:dyDescent="0.2"/>
    <row r="33" spans="2:5" x14ac:dyDescent="0.2">
      <c r="B33" s="274" t="s">
        <v>29</v>
      </c>
      <c r="C33" s="213" t="s">
        <v>3</v>
      </c>
      <c r="D33" s="275" t="s">
        <v>39</v>
      </c>
      <c r="E33" s="20" t="s">
        <v>10</v>
      </c>
    </row>
    <row r="34" spans="2:5" x14ac:dyDescent="0.2">
      <c r="B34" s="274"/>
      <c r="C34" s="213"/>
      <c r="D34" s="275"/>
      <c r="E34" s="20"/>
    </row>
    <row r="35" spans="2:5" x14ac:dyDescent="0.2">
      <c r="B35" s="274"/>
      <c r="C35" s="213"/>
      <c r="D35" s="275"/>
      <c r="E35" s="20"/>
    </row>
    <row r="36" spans="2:5" x14ac:dyDescent="0.2">
      <c r="B36" s="274"/>
      <c r="C36" s="213"/>
      <c r="D36" s="275"/>
      <c r="E36" s="20"/>
    </row>
    <row r="37" spans="2:5" x14ac:dyDescent="0.2">
      <c r="B37" s="274"/>
      <c r="C37" s="213"/>
      <c r="D37" s="275"/>
      <c r="E37" s="20"/>
    </row>
    <row r="38" spans="2:5" x14ac:dyDescent="0.2">
      <c r="B38" s="274"/>
      <c r="C38" s="213"/>
      <c r="D38" s="275"/>
      <c r="E38" s="20"/>
    </row>
    <row r="39" spans="2:5" x14ac:dyDescent="0.2">
      <c r="B39" s="274"/>
      <c r="C39" s="213"/>
      <c r="D39" s="275"/>
      <c r="E39" s="20"/>
    </row>
    <row r="40" spans="2:5" x14ac:dyDescent="0.2">
      <c r="B40" s="274"/>
      <c r="C40" s="213"/>
      <c r="D40" s="275"/>
      <c r="E40" s="20"/>
    </row>
    <row r="41" spans="2:5" x14ac:dyDescent="0.2">
      <c r="B41" s="274"/>
      <c r="C41" s="213"/>
      <c r="D41" s="275"/>
      <c r="E41" s="20"/>
    </row>
    <row r="42" spans="2:5" x14ac:dyDescent="0.2">
      <c r="B42" s="274"/>
      <c r="C42" s="213"/>
      <c r="D42" s="275"/>
      <c r="E42" s="20"/>
    </row>
    <row r="43" spans="2:5" x14ac:dyDescent="0.2">
      <c r="B43" s="274"/>
      <c r="C43" s="213"/>
      <c r="D43" s="275"/>
      <c r="E43" s="20"/>
    </row>
    <row r="44" spans="2:5" x14ac:dyDescent="0.2">
      <c r="B44" s="274"/>
      <c r="C44" s="213"/>
      <c r="D44" s="275"/>
      <c r="E44" s="20"/>
    </row>
    <row r="45" spans="2:5" x14ac:dyDescent="0.2">
      <c r="B45" s="274"/>
      <c r="C45" s="213"/>
      <c r="D45" s="275"/>
      <c r="E45" s="20"/>
    </row>
    <row r="46" spans="2:5" x14ac:dyDescent="0.2">
      <c r="B46" s="274"/>
      <c r="C46" s="213"/>
      <c r="D46" s="275"/>
      <c r="E46" s="20"/>
    </row>
    <row r="47" spans="2:5" x14ac:dyDescent="0.2">
      <c r="B47" s="274"/>
      <c r="C47" s="213"/>
      <c r="D47" s="275"/>
      <c r="E47" s="20"/>
    </row>
    <row r="48" spans="2:5" x14ac:dyDescent="0.2">
      <c r="B48" s="274"/>
      <c r="C48" s="213"/>
      <c r="D48" s="275"/>
      <c r="E48" s="20"/>
    </row>
    <row r="49" spans="2:5" x14ac:dyDescent="0.2">
      <c r="B49" s="274"/>
      <c r="C49" s="213"/>
      <c r="D49" s="275"/>
      <c r="E49" s="20"/>
    </row>
    <row r="50" spans="2:5" x14ac:dyDescent="0.2">
      <c r="B50" s="274"/>
      <c r="C50" s="213"/>
      <c r="D50" s="275"/>
      <c r="E50" s="20"/>
    </row>
    <row r="51" spans="2:5" x14ac:dyDescent="0.2">
      <c r="B51" s="274"/>
      <c r="C51" s="213"/>
      <c r="D51" s="275"/>
      <c r="E51" s="20"/>
    </row>
    <row r="52" spans="2:5" x14ac:dyDescent="0.2">
      <c r="B52" s="274"/>
      <c r="C52" s="213"/>
      <c r="D52" s="275"/>
      <c r="E52" s="20"/>
    </row>
    <row r="53" spans="2:5" x14ac:dyDescent="0.2">
      <c r="B53" s="274"/>
      <c r="C53" s="213"/>
      <c r="D53" s="275"/>
      <c r="E53" s="20"/>
    </row>
    <row r="54" spans="2:5" x14ac:dyDescent="0.2">
      <c r="B54" s="274"/>
      <c r="C54" s="213"/>
      <c r="D54" s="275"/>
      <c r="E54" s="20"/>
    </row>
    <row r="55" spans="2:5" x14ac:dyDescent="0.2">
      <c r="B55" s="274"/>
      <c r="C55" s="213"/>
      <c r="D55" s="275"/>
      <c r="E55" s="20"/>
    </row>
    <row r="56" spans="2:5" x14ac:dyDescent="0.2">
      <c r="B56" s="274"/>
      <c r="C56" s="213"/>
      <c r="D56" s="275"/>
      <c r="E56" s="20"/>
    </row>
    <row r="57" spans="2:5" x14ac:dyDescent="0.2">
      <c r="B57" s="274"/>
      <c r="C57" s="213"/>
      <c r="D57" s="275"/>
      <c r="E57" s="20"/>
    </row>
    <row r="58" spans="2:5" x14ac:dyDescent="0.2">
      <c r="B58" s="274"/>
      <c r="C58" s="213"/>
      <c r="D58" s="275"/>
      <c r="E58" s="20"/>
    </row>
    <row r="59" spans="2:5" x14ac:dyDescent="0.2">
      <c r="B59" s="274"/>
      <c r="C59" s="213"/>
      <c r="D59" s="275"/>
      <c r="E59" s="20"/>
    </row>
    <row r="60" spans="2:5" x14ac:dyDescent="0.2">
      <c r="B60" s="274"/>
      <c r="C60" s="213"/>
      <c r="D60" s="275"/>
      <c r="E60" s="20"/>
    </row>
    <row r="61" spans="2:5" x14ac:dyDescent="0.2">
      <c r="B61" s="274"/>
      <c r="C61" s="213"/>
      <c r="D61" s="275"/>
      <c r="E61" s="20"/>
    </row>
    <row r="62" spans="2:5" x14ac:dyDescent="0.2">
      <c r="B62" s="274"/>
      <c r="C62" s="213"/>
      <c r="D62" s="275"/>
      <c r="E62" s="20"/>
    </row>
    <row r="63" spans="2:5" x14ac:dyDescent="0.2">
      <c r="B63" s="274"/>
      <c r="C63" s="213"/>
      <c r="D63" s="275"/>
      <c r="E63" s="20"/>
    </row>
    <row r="64" spans="2:5" x14ac:dyDescent="0.2">
      <c r="B64" s="274"/>
      <c r="C64" s="213"/>
      <c r="D64" s="275"/>
      <c r="E64" s="20"/>
    </row>
    <row r="65" spans="2:16" x14ac:dyDescent="0.2">
      <c r="B65" s="274"/>
      <c r="C65" s="213"/>
      <c r="D65" s="275"/>
      <c r="E65" s="20"/>
    </row>
    <row r="66" spans="2:16" x14ac:dyDescent="0.2">
      <c r="B66" s="274"/>
      <c r="C66" s="213"/>
      <c r="D66" s="275"/>
      <c r="E66" s="20"/>
    </row>
    <row r="67" spans="2:16" x14ac:dyDescent="0.2">
      <c r="B67" s="274"/>
      <c r="C67" s="213"/>
      <c r="D67" s="275"/>
      <c r="E67" s="20"/>
    </row>
    <row r="68" spans="2:16" x14ac:dyDescent="0.2">
      <c r="B68" s="274"/>
      <c r="C68" s="213"/>
      <c r="D68" s="275"/>
      <c r="E68" s="20"/>
    </row>
    <row r="69" spans="2:16" x14ac:dyDescent="0.2">
      <c r="D69" s="229"/>
    </row>
    <row r="70" spans="2:16" x14ac:dyDescent="0.2">
      <c r="C70" s="229"/>
      <c r="D70" s="229"/>
      <c r="E70" s="229"/>
    </row>
    <row r="71" spans="2:16" x14ac:dyDescent="0.2">
      <c r="B71" s="276"/>
      <c r="C71" s="229"/>
      <c r="D71" s="229"/>
    </row>
    <row r="72" spans="2:16" x14ac:dyDescent="0.2">
      <c r="B72" s="276"/>
      <c r="C72" s="229"/>
      <c r="D72" s="229"/>
    </row>
    <row r="73" spans="2:16" x14ac:dyDescent="0.2">
      <c r="B73" s="276"/>
      <c r="C73" s="229"/>
      <c r="D73" s="229"/>
    </row>
    <row r="74" spans="2:16" hidden="1" x14ac:dyDescent="0.2">
      <c r="B74" s="276"/>
      <c r="C74" s="229">
        <f>VLOOKUP(C33,D95:E106,2,FALSE)</f>
        <v>4</v>
      </c>
      <c r="D74" s="229"/>
      <c r="E74" s="229">
        <f>VLOOKUP(E33,D95:E106,2,FALSE)</f>
        <v>11</v>
      </c>
    </row>
    <row r="75" spans="2:16" hidden="1" x14ac:dyDescent="0.2">
      <c r="B75" s="276"/>
      <c r="C75" s="229"/>
      <c r="D75" s="229"/>
    </row>
    <row r="76" spans="2:16" hidden="1" x14ac:dyDescent="0.2">
      <c r="C76" s="277">
        <v>1</v>
      </c>
      <c r="D76" s="277">
        <f>C76+1</f>
        <v>2</v>
      </c>
      <c r="E76" s="277">
        <f t="shared" ref="E76:N76" si="8">D76+1</f>
        <v>3</v>
      </c>
      <c r="F76" s="277">
        <f t="shared" si="8"/>
        <v>4</v>
      </c>
      <c r="G76" s="277">
        <f t="shared" si="8"/>
        <v>5</v>
      </c>
      <c r="H76" s="277">
        <f t="shared" si="8"/>
        <v>6</v>
      </c>
      <c r="I76" s="277">
        <f t="shared" si="8"/>
        <v>7</v>
      </c>
      <c r="J76" s="277">
        <f t="shared" si="8"/>
        <v>8</v>
      </c>
      <c r="K76" s="277">
        <f t="shared" si="8"/>
        <v>9</v>
      </c>
      <c r="L76" s="277">
        <f t="shared" si="8"/>
        <v>10</v>
      </c>
      <c r="M76" s="277">
        <f t="shared" si="8"/>
        <v>11</v>
      </c>
      <c r="N76" s="277">
        <f t="shared" si="8"/>
        <v>12</v>
      </c>
    </row>
    <row r="77" spans="2:16" hidden="1" x14ac:dyDescent="0.2">
      <c r="C77" s="278">
        <f>MAX(C11,0)</f>
        <v>0</v>
      </c>
      <c r="D77" s="278">
        <f t="shared" ref="D77:N77" si="9">MAX(D11,0)</f>
        <v>0</v>
      </c>
      <c r="E77" s="278">
        <f t="shared" si="9"/>
        <v>0</v>
      </c>
      <c r="F77" s="278">
        <f t="shared" si="9"/>
        <v>28</v>
      </c>
      <c r="G77" s="278">
        <f t="shared" si="9"/>
        <v>31</v>
      </c>
      <c r="H77" s="278">
        <f t="shared" si="9"/>
        <v>30</v>
      </c>
      <c r="I77" s="278">
        <f t="shared" si="9"/>
        <v>31</v>
      </c>
      <c r="J77" s="278">
        <f t="shared" si="9"/>
        <v>31</v>
      </c>
      <c r="K77" s="278">
        <f t="shared" si="9"/>
        <v>30</v>
      </c>
      <c r="L77" s="278">
        <f t="shared" si="9"/>
        <v>31</v>
      </c>
      <c r="M77" s="278">
        <f t="shared" si="9"/>
        <v>30</v>
      </c>
      <c r="N77" s="278">
        <f t="shared" si="9"/>
        <v>31</v>
      </c>
    </row>
    <row r="78" spans="2:16" hidden="1" x14ac:dyDescent="0.2">
      <c r="C78" s="279">
        <f>MAX(C16,0)</f>
        <v>31</v>
      </c>
      <c r="D78" s="279">
        <f t="shared" ref="D78:N78" si="10">MAX(D16,0)</f>
        <v>28</v>
      </c>
      <c r="E78" s="279">
        <f t="shared" si="10"/>
        <v>31</v>
      </c>
      <c r="F78" s="279">
        <f t="shared" si="10"/>
        <v>30</v>
      </c>
      <c r="G78" s="279">
        <f t="shared" si="10"/>
        <v>31</v>
      </c>
      <c r="H78" s="279">
        <f t="shared" si="10"/>
        <v>30</v>
      </c>
      <c r="I78" s="279">
        <f t="shared" si="10"/>
        <v>31</v>
      </c>
      <c r="J78" s="279">
        <f t="shared" si="10"/>
        <v>31</v>
      </c>
      <c r="K78" s="279">
        <f t="shared" si="10"/>
        <v>30</v>
      </c>
      <c r="L78" s="279">
        <f t="shared" si="10"/>
        <v>11.785714285714448</v>
      </c>
      <c r="M78" s="279">
        <f t="shared" si="10"/>
        <v>0</v>
      </c>
      <c r="N78" s="279">
        <f t="shared" si="10"/>
        <v>0</v>
      </c>
    </row>
    <row r="79" spans="2:16" hidden="1" x14ac:dyDescent="0.2">
      <c r="C79" s="280">
        <f>MAX(C20,0)</f>
        <v>0</v>
      </c>
      <c r="D79" s="280">
        <f t="shared" ref="D79:N79" si="11">MAX(D20,0)</f>
        <v>0</v>
      </c>
      <c r="E79" s="280">
        <f t="shared" si="11"/>
        <v>0</v>
      </c>
      <c r="F79" s="280">
        <f t="shared" si="11"/>
        <v>0</v>
      </c>
      <c r="G79" s="280">
        <f t="shared" si="11"/>
        <v>0</v>
      </c>
      <c r="H79" s="280">
        <f t="shared" si="11"/>
        <v>0</v>
      </c>
      <c r="I79" s="280">
        <f t="shared" si="11"/>
        <v>0</v>
      </c>
      <c r="J79" s="280">
        <f t="shared" si="11"/>
        <v>0</v>
      </c>
      <c r="K79" s="280">
        <f t="shared" si="11"/>
        <v>0</v>
      </c>
      <c r="L79" s="280">
        <f t="shared" si="11"/>
        <v>0</v>
      </c>
      <c r="M79" s="280">
        <f t="shared" si="11"/>
        <v>0</v>
      </c>
      <c r="N79" s="280">
        <f t="shared" si="11"/>
        <v>0</v>
      </c>
    </row>
    <row r="80" spans="2:16" hidden="1" x14ac:dyDescent="0.2">
      <c r="C80" s="229">
        <f t="shared" ref="C80:N80" si="12">IF(AND(C$76&gt;=$C$74,C$76&lt;=$E$74),SUM(C77:C79),0)</f>
        <v>0</v>
      </c>
      <c r="D80" s="229">
        <f t="shared" si="12"/>
        <v>0</v>
      </c>
      <c r="E80" s="229">
        <f t="shared" si="12"/>
        <v>0</v>
      </c>
      <c r="F80" s="229">
        <f t="shared" si="12"/>
        <v>58</v>
      </c>
      <c r="G80" s="229">
        <f t="shared" si="12"/>
        <v>62</v>
      </c>
      <c r="H80" s="229">
        <f t="shared" si="12"/>
        <v>60</v>
      </c>
      <c r="I80" s="229">
        <f t="shared" si="12"/>
        <v>62</v>
      </c>
      <c r="J80" s="229">
        <f t="shared" si="12"/>
        <v>62</v>
      </c>
      <c r="K80" s="229">
        <f t="shared" si="12"/>
        <v>60</v>
      </c>
      <c r="L80" s="229">
        <f t="shared" si="12"/>
        <v>42.785714285714448</v>
      </c>
      <c r="M80" s="229">
        <f t="shared" si="12"/>
        <v>30</v>
      </c>
      <c r="N80" s="229">
        <f t="shared" si="12"/>
        <v>0</v>
      </c>
      <c r="O80" s="229">
        <f>SUM(C80:N80)</f>
        <v>436.78571428571445</v>
      </c>
      <c r="P80" s="223" t="s">
        <v>30</v>
      </c>
    </row>
    <row r="81" spans="2:16" hidden="1" x14ac:dyDescent="0.2">
      <c r="C81" s="277"/>
      <c r="D81" s="277"/>
      <c r="E81" s="277"/>
      <c r="F81" s="277"/>
      <c r="G81" s="277"/>
      <c r="H81" s="277"/>
      <c r="I81" s="277"/>
      <c r="J81" s="277"/>
      <c r="K81" s="277"/>
      <c r="L81" s="277"/>
      <c r="M81" s="277"/>
      <c r="N81" s="277"/>
    </row>
    <row r="82" spans="2:16" hidden="1" x14ac:dyDescent="0.2">
      <c r="C82" s="281">
        <f>MAX(C11,0)*C13</f>
        <v>0</v>
      </c>
      <c r="D82" s="281">
        <f t="shared" ref="D82:N82" si="13">MAX(D11,0)*D13</f>
        <v>0</v>
      </c>
      <c r="E82" s="281">
        <f t="shared" si="13"/>
        <v>0</v>
      </c>
      <c r="F82" s="281">
        <f t="shared" si="13"/>
        <v>61.600000000000009</v>
      </c>
      <c r="G82" s="281">
        <f t="shared" si="13"/>
        <v>74.399999999999991</v>
      </c>
      <c r="H82" s="281">
        <f t="shared" si="13"/>
        <v>54</v>
      </c>
      <c r="I82" s="281">
        <f t="shared" si="13"/>
        <v>31</v>
      </c>
      <c r="J82" s="281">
        <f t="shared" si="13"/>
        <v>24.8</v>
      </c>
      <c r="K82" s="281">
        <f t="shared" si="13"/>
        <v>30</v>
      </c>
      <c r="L82" s="281">
        <f t="shared" si="13"/>
        <v>43.4</v>
      </c>
      <c r="M82" s="281">
        <f t="shared" si="13"/>
        <v>30</v>
      </c>
      <c r="N82" s="281">
        <f t="shared" si="13"/>
        <v>24.8</v>
      </c>
    </row>
    <row r="83" spans="2:16" hidden="1" x14ac:dyDescent="0.2">
      <c r="C83" s="281">
        <f>MAX(C16,0)*C17</f>
        <v>15.5</v>
      </c>
      <c r="D83" s="281">
        <f t="shared" ref="D83:N83" si="14">MAX(D16,0)*D17</f>
        <v>14</v>
      </c>
      <c r="E83" s="281">
        <f t="shared" si="14"/>
        <v>24.8</v>
      </c>
      <c r="F83" s="281">
        <f t="shared" si="14"/>
        <v>66</v>
      </c>
      <c r="G83" s="281">
        <f t="shared" si="14"/>
        <v>74.399999999999991</v>
      </c>
      <c r="H83" s="281">
        <f t="shared" si="14"/>
        <v>54</v>
      </c>
      <c r="I83" s="281">
        <f t="shared" si="14"/>
        <v>31</v>
      </c>
      <c r="J83" s="281">
        <f t="shared" si="14"/>
        <v>24.8</v>
      </c>
      <c r="K83" s="281">
        <f t="shared" si="14"/>
        <v>30</v>
      </c>
      <c r="L83" s="281">
        <f t="shared" si="14"/>
        <v>16.500000000000227</v>
      </c>
      <c r="M83" s="281">
        <f t="shared" si="14"/>
        <v>0</v>
      </c>
      <c r="N83" s="281">
        <f t="shared" si="14"/>
        <v>0</v>
      </c>
    </row>
    <row r="84" spans="2:16" hidden="1" x14ac:dyDescent="0.2">
      <c r="C84" s="282">
        <f>MAX(C20,0)*C21</f>
        <v>0</v>
      </c>
      <c r="D84" s="282">
        <f t="shared" ref="D84:N84" si="15">MAX(D20,0)*D21</f>
        <v>0</v>
      </c>
      <c r="E84" s="282">
        <f t="shared" si="15"/>
        <v>0</v>
      </c>
      <c r="F84" s="282">
        <f t="shared" si="15"/>
        <v>0</v>
      </c>
      <c r="G84" s="282">
        <f t="shared" si="15"/>
        <v>0</v>
      </c>
      <c r="H84" s="282">
        <f t="shared" si="15"/>
        <v>0</v>
      </c>
      <c r="I84" s="282">
        <f t="shared" si="15"/>
        <v>0</v>
      </c>
      <c r="J84" s="282">
        <f t="shared" si="15"/>
        <v>0</v>
      </c>
      <c r="K84" s="282">
        <f t="shared" si="15"/>
        <v>0</v>
      </c>
      <c r="L84" s="282">
        <f t="shared" si="15"/>
        <v>0</v>
      </c>
      <c r="M84" s="282">
        <f t="shared" si="15"/>
        <v>0</v>
      </c>
      <c r="N84" s="282">
        <f t="shared" si="15"/>
        <v>0</v>
      </c>
    </row>
    <row r="85" spans="2:16" hidden="1" x14ac:dyDescent="0.2">
      <c r="C85" s="229">
        <f t="shared" ref="C85:N85" si="16">IF(AND(C$76&gt;=$C$74,C$76&lt;=$E$74),SUM(C82:C84),0)</f>
        <v>0</v>
      </c>
      <c r="D85" s="229">
        <f t="shared" si="16"/>
        <v>0</v>
      </c>
      <c r="E85" s="229">
        <f t="shared" si="16"/>
        <v>0</v>
      </c>
      <c r="F85" s="229">
        <f t="shared" si="16"/>
        <v>127.60000000000001</v>
      </c>
      <c r="G85" s="229">
        <f t="shared" si="16"/>
        <v>148.79999999999998</v>
      </c>
      <c r="H85" s="229">
        <f t="shared" si="16"/>
        <v>108</v>
      </c>
      <c r="I85" s="229">
        <f t="shared" si="16"/>
        <v>62</v>
      </c>
      <c r="J85" s="229">
        <f t="shared" si="16"/>
        <v>49.6</v>
      </c>
      <c r="K85" s="229">
        <f t="shared" si="16"/>
        <v>60</v>
      </c>
      <c r="L85" s="229">
        <f t="shared" si="16"/>
        <v>59.900000000000226</v>
      </c>
      <c r="M85" s="229">
        <f t="shared" si="16"/>
        <v>30</v>
      </c>
      <c r="N85" s="229">
        <f t="shared" si="16"/>
        <v>0</v>
      </c>
      <c r="O85" s="229">
        <f>SUM(C85:N85)</f>
        <v>645.9000000000002</v>
      </c>
      <c r="P85" s="223" t="s">
        <v>21</v>
      </c>
    </row>
    <row r="86" spans="2:16" hidden="1" x14ac:dyDescent="0.2">
      <c r="C86" s="229"/>
      <c r="D86" s="229"/>
      <c r="E86" s="229"/>
      <c r="F86" s="229"/>
      <c r="G86" s="283"/>
      <c r="H86" s="229"/>
      <c r="I86" s="229"/>
      <c r="J86" s="229"/>
      <c r="K86" s="229"/>
      <c r="L86" s="229"/>
      <c r="M86" s="229"/>
      <c r="N86" s="229"/>
    </row>
    <row r="87" spans="2:16" hidden="1" x14ac:dyDescent="0.2">
      <c r="B87" s="223" t="s">
        <v>78</v>
      </c>
      <c r="C87" s="229"/>
      <c r="D87" s="229"/>
      <c r="E87" s="229"/>
      <c r="F87" s="229"/>
      <c r="G87" s="283"/>
      <c r="H87" s="229"/>
      <c r="I87" s="229"/>
      <c r="J87" s="229"/>
      <c r="K87" s="229"/>
      <c r="L87" s="229"/>
      <c r="M87" s="229"/>
      <c r="N87" s="229"/>
    </row>
    <row r="88" spans="2:16" hidden="1" x14ac:dyDescent="0.2">
      <c r="B88" s="223" t="s">
        <v>79</v>
      </c>
      <c r="C88" s="229"/>
      <c r="D88" s="229"/>
      <c r="E88" s="229"/>
      <c r="F88" s="229"/>
      <c r="G88" s="283"/>
      <c r="H88" s="229"/>
      <c r="I88" s="229"/>
      <c r="J88" s="229"/>
      <c r="K88" s="229"/>
      <c r="L88" s="229"/>
      <c r="M88" s="229"/>
      <c r="N88" s="229"/>
    </row>
    <row r="89" spans="2:16" hidden="1" x14ac:dyDescent="0.2">
      <c r="C89" s="229"/>
      <c r="D89" s="229"/>
      <c r="E89" s="229"/>
      <c r="F89" s="229"/>
      <c r="G89" s="283"/>
      <c r="H89" s="229"/>
      <c r="I89" s="229"/>
      <c r="J89" s="229"/>
      <c r="K89" s="229"/>
      <c r="L89" s="229"/>
      <c r="M89" s="229"/>
      <c r="N89" s="229"/>
    </row>
    <row r="90" spans="2:16" hidden="1" x14ac:dyDescent="0.2">
      <c r="B90" s="284" t="str">
        <f>C3 &amp; " " &amp; ROUND(D3,0)</f>
        <v>September  1</v>
      </c>
      <c r="C90" s="285"/>
      <c r="D90" s="284">
        <f>VLOOKUP(B90,Date!E1:F365,2,FALSE)</f>
        <v>244</v>
      </c>
      <c r="E90" s="229"/>
      <c r="F90" s="229"/>
      <c r="G90" s="283"/>
      <c r="H90" s="229"/>
      <c r="I90" s="229"/>
      <c r="J90" s="229"/>
      <c r="K90" s="229"/>
      <c r="L90" s="229"/>
      <c r="M90" s="229"/>
      <c r="N90" s="229"/>
    </row>
    <row r="91" spans="2:16" hidden="1" x14ac:dyDescent="0.2">
      <c r="B91" s="284" t="str">
        <f>VLOOKUP(D91,Date!F1:H1095,2,FALSE)</f>
        <v>April</v>
      </c>
      <c r="C91" s="284">
        <f>VLOOKUP(D91,Date!F1:H1095,3,FALSE)</f>
        <v>3</v>
      </c>
      <c r="D91" s="286">
        <f>ROUND(C4*30.5,0)+D90</f>
        <v>458</v>
      </c>
      <c r="E91" s="229"/>
      <c r="F91" s="229"/>
      <c r="G91" s="283"/>
      <c r="H91" s="229"/>
      <c r="I91" s="229"/>
      <c r="J91" s="229"/>
      <c r="K91" s="229"/>
      <c r="L91" s="229"/>
      <c r="M91" s="229"/>
      <c r="N91" s="229"/>
    </row>
    <row r="92" spans="2:16" hidden="1" x14ac:dyDescent="0.2"/>
    <row r="93" spans="2:16" hidden="1" x14ac:dyDescent="0.2">
      <c r="B93" s="287" t="str">
        <f>C5 &amp; " " &amp; ROUND(D5,0)</f>
        <v>April 3</v>
      </c>
      <c r="D93" s="229">
        <f>VLOOKUP(B93,Date!E1:F365,2,FALSE)</f>
        <v>93</v>
      </c>
      <c r="I93" s="288"/>
    </row>
    <row r="94" spans="2:16" hidden="1" x14ac:dyDescent="0.2">
      <c r="B94" s="289">
        <f>IF(SUM(C20:N20)&gt;0,SUM(C20:N20),IF(SUM(C16:N16)&gt;0,SUM(C16:N16),SUM(C11:N11)+D93-1))</f>
        <v>284.78571428571445</v>
      </c>
      <c r="D94" s="283">
        <f>IF(B94&lt;0.5,365,ROUND(B94,0))</f>
        <v>285</v>
      </c>
      <c r="E94" s="290" t="s">
        <v>93</v>
      </c>
    </row>
    <row r="95" spans="2:16" hidden="1" x14ac:dyDescent="0.2">
      <c r="B95" s="243" t="s">
        <v>0</v>
      </c>
      <c r="C95" s="223">
        <v>1</v>
      </c>
      <c r="D95" s="243" t="s">
        <v>0</v>
      </c>
      <c r="E95" s="229">
        <v>1</v>
      </c>
    </row>
    <row r="96" spans="2:16" hidden="1" x14ac:dyDescent="0.2">
      <c r="B96" s="243" t="s">
        <v>1</v>
      </c>
      <c r="C96" s="223">
        <f t="shared" ref="C96:C122" si="17">C95+1</f>
        <v>2</v>
      </c>
      <c r="D96" s="243" t="s">
        <v>1</v>
      </c>
      <c r="E96" s="229">
        <f>E95+1</f>
        <v>2</v>
      </c>
    </row>
    <row r="97" spans="2:5" hidden="1" x14ac:dyDescent="0.2">
      <c r="B97" s="243" t="s">
        <v>2</v>
      </c>
      <c r="C97" s="223">
        <f t="shared" si="17"/>
        <v>3</v>
      </c>
      <c r="D97" s="243" t="s">
        <v>2</v>
      </c>
      <c r="E97" s="229">
        <f t="shared" ref="E97:E106" si="18">E96+1</f>
        <v>3</v>
      </c>
    </row>
    <row r="98" spans="2:5" hidden="1" x14ac:dyDescent="0.2">
      <c r="B98" s="243" t="s">
        <v>3</v>
      </c>
      <c r="C98" s="223">
        <f t="shared" si="17"/>
        <v>4</v>
      </c>
      <c r="D98" s="243" t="s">
        <v>3</v>
      </c>
      <c r="E98" s="229">
        <f t="shared" si="18"/>
        <v>4</v>
      </c>
    </row>
    <row r="99" spans="2:5" hidden="1" x14ac:dyDescent="0.2">
      <c r="B99" s="243" t="s">
        <v>4</v>
      </c>
      <c r="C99" s="223">
        <f t="shared" si="17"/>
        <v>5</v>
      </c>
      <c r="D99" s="243" t="s">
        <v>4</v>
      </c>
      <c r="E99" s="229">
        <f t="shared" si="18"/>
        <v>5</v>
      </c>
    </row>
    <row r="100" spans="2:5" hidden="1" x14ac:dyDescent="0.2">
      <c r="B100" s="243" t="s">
        <v>5</v>
      </c>
      <c r="C100" s="223">
        <f t="shared" si="17"/>
        <v>6</v>
      </c>
      <c r="D100" s="243" t="s">
        <v>5</v>
      </c>
      <c r="E100" s="229">
        <f t="shared" si="18"/>
        <v>6</v>
      </c>
    </row>
    <row r="101" spans="2:5" hidden="1" x14ac:dyDescent="0.2">
      <c r="B101" s="243" t="s">
        <v>6</v>
      </c>
      <c r="C101" s="223">
        <f t="shared" si="17"/>
        <v>7</v>
      </c>
      <c r="D101" s="243" t="s">
        <v>6</v>
      </c>
      <c r="E101" s="229">
        <f t="shared" si="18"/>
        <v>7</v>
      </c>
    </row>
    <row r="102" spans="2:5" hidden="1" x14ac:dyDescent="0.2">
      <c r="B102" s="243" t="s">
        <v>7</v>
      </c>
      <c r="C102" s="223">
        <f t="shared" si="17"/>
        <v>8</v>
      </c>
      <c r="D102" s="243" t="s">
        <v>7</v>
      </c>
      <c r="E102" s="229">
        <f t="shared" si="18"/>
        <v>8</v>
      </c>
    </row>
    <row r="103" spans="2:5" hidden="1" x14ac:dyDescent="0.2">
      <c r="B103" s="243" t="s">
        <v>8</v>
      </c>
      <c r="C103" s="223">
        <f t="shared" si="17"/>
        <v>9</v>
      </c>
      <c r="D103" s="243" t="s">
        <v>8</v>
      </c>
      <c r="E103" s="229">
        <f t="shared" si="18"/>
        <v>9</v>
      </c>
    </row>
    <row r="104" spans="2:5" hidden="1" x14ac:dyDescent="0.2">
      <c r="B104" s="243" t="s">
        <v>9</v>
      </c>
      <c r="C104" s="223">
        <f t="shared" si="17"/>
        <v>10</v>
      </c>
      <c r="D104" s="243" t="s">
        <v>9</v>
      </c>
      <c r="E104" s="229">
        <f t="shared" si="18"/>
        <v>10</v>
      </c>
    </row>
    <row r="105" spans="2:5" hidden="1" x14ac:dyDescent="0.2">
      <c r="B105" s="243" t="s">
        <v>10</v>
      </c>
      <c r="C105" s="223">
        <f t="shared" si="17"/>
        <v>11</v>
      </c>
      <c r="D105" s="243" t="s">
        <v>10</v>
      </c>
      <c r="E105" s="229">
        <f t="shared" si="18"/>
        <v>11</v>
      </c>
    </row>
    <row r="106" spans="2:5" hidden="1" x14ac:dyDescent="0.2">
      <c r="B106" s="243" t="s">
        <v>11</v>
      </c>
      <c r="C106" s="223">
        <f t="shared" si="17"/>
        <v>12</v>
      </c>
      <c r="D106" s="243" t="s">
        <v>11</v>
      </c>
      <c r="E106" s="229">
        <f t="shared" si="18"/>
        <v>12</v>
      </c>
    </row>
    <row r="107" spans="2:5" hidden="1" x14ac:dyDescent="0.2">
      <c r="B107" s="243" t="s">
        <v>0</v>
      </c>
      <c r="C107" s="223">
        <f t="shared" si="17"/>
        <v>13</v>
      </c>
      <c r="D107" s="243" t="s">
        <v>0</v>
      </c>
    </row>
    <row r="108" spans="2:5" hidden="1" x14ac:dyDescent="0.2">
      <c r="B108" s="243" t="s">
        <v>1</v>
      </c>
      <c r="C108" s="223">
        <f t="shared" si="17"/>
        <v>14</v>
      </c>
      <c r="D108" s="243" t="s">
        <v>1</v>
      </c>
    </row>
    <row r="109" spans="2:5" hidden="1" x14ac:dyDescent="0.2">
      <c r="B109" s="243" t="s">
        <v>2</v>
      </c>
      <c r="C109" s="223">
        <f t="shared" si="17"/>
        <v>15</v>
      </c>
      <c r="D109" s="243" t="s">
        <v>2</v>
      </c>
    </row>
    <row r="110" spans="2:5" hidden="1" x14ac:dyDescent="0.2">
      <c r="B110" s="243" t="s">
        <v>3</v>
      </c>
      <c r="C110" s="223">
        <f t="shared" si="17"/>
        <v>16</v>
      </c>
      <c r="D110" s="243" t="s">
        <v>3</v>
      </c>
    </row>
    <row r="111" spans="2:5" hidden="1" x14ac:dyDescent="0.2">
      <c r="B111" s="243" t="s">
        <v>4</v>
      </c>
      <c r="C111" s="223">
        <f t="shared" si="17"/>
        <v>17</v>
      </c>
      <c r="D111" s="243" t="s">
        <v>4</v>
      </c>
    </row>
    <row r="112" spans="2:5" hidden="1" x14ac:dyDescent="0.2">
      <c r="B112" s="243" t="s">
        <v>5</v>
      </c>
      <c r="C112" s="223">
        <f t="shared" si="17"/>
        <v>18</v>
      </c>
      <c r="D112" s="243" t="s">
        <v>5</v>
      </c>
    </row>
    <row r="113" spans="2:4" hidden="1" x14ac:dyDescent="0.2">
      <c r="B113" s="243" t="s">
        <v>6</v>
      </c>
      <c r="C113" s="223">
        <f t="shared" si="17"/>
        <v>19</v>
      </c>
      <c r="D113" s="243" t="s">
        <v>6</v>
      </c>
    </row>
    <row r="114" spans="2:4" hidden="1" x14ac:dyDescent="0.2">
      <c r="B114" s="243" t="s">
        <v>7</v>
      </c>
      <c r="C114" s="223">
        <f t="shared" si="17"/>
        <v>20</v>
      </c>
      <c r="D114" s="243" t="s">
        <v>7</v>
      </c>
    </row>
    <row r="115" spans="2:4" hidden="1" x14ac:dyDescent="0.2">
      <c r="C115" s="223">
        <f t="shared" si="17"/>
        <v>21</v>
      </c>
    </row>
    <row r="116" spans="2:4" hidden="1" x14ac:dyDescent="0.2">
      <c r="C116" s="223">
        <f t="shared" si="17"/>
        <v>22</v>
      </c>
    </row>
    <row r="117" spans="2:4" hidden="1" x14ac:dyDescent="0.2">
      <c r="C117" s="223">
        <f t="shared" si="17"/>
        <v>23</v>
      </c>
    </row>
    <row r="118" spans="2:4" hidden="1" x14ac:dyDescent="0.2">
      <c r="C118" s="223">
        <f t="shared" si="17"/>
        <v>24</v>
      </c>
    </row>
    <row r="119" spans="2:4" hidden="1" x14ac:dyDescent="0.2">
      <c r="C119" s="223">
        <f t="shared" si="17"/>
        <v>25</v>
      </c>
    </row>
    <row r="120" spans="2:4" hidden="1" x14ac:dyDescent="0.2">
      <c r="C120" s="223">
        <f t="shared" si="17"/>
        <v>26</v>
      </c>
    </row>
    <row r="121" spans="2:4" hidden="1" x14ac:dyDescent="0.2">
      <c r="C121" s="223">
        <f t="shared" si="17"/>
        <v>27</v>
      </c>
    </row>
    <row r="122" spans="2:4" hidden="1" x14ac:dyDescent="0.2">
      <c r="C122" s="223">
        <f t="shared" si="17"/>
        <v>28</v>
      </c>
    </row>
    <row r="123" spans="2:4" hidden="1" x14ac:dyDescent="0.2">
      <c r="C123" s="223">
        <f>IF(C3=B96,28,29)</f>
        <v>29</v>
      </c>
    </row>
    <row r="124" spans="2:4" hidden="1" x14ac:dyDescent="0.2">
      <c r="C124" s="223">
        <f>IF(C3=B96,28,30)</f>
        <v>30</v>
      </c>
    </row>
    <row r="125" spans="2:4" hidden="1" x14ac:dyDescent="0.2">
      <c r="C125" s="223">
        <f>IF(OR(C3=B98,C3=B100,C3=B103,C3=B105),30,IF(C3=B96,28,31))</f>
        <v>30</v>
      </c>
    </row>
    <row r="126" spans="2:4" hidden="1" x14ac:dyDescent="0.2"/>
    <row r="127" spans="2:4" hidden="1" x14ac:dyDescent="0.2"/>
    <row r="128" spans="2:4" hidden="1" x14ac:dyDescent="0.2"/>
    <row r="129" hidden="1" x14ac:dyDescent="0.2"/>
    <row r="130" hidden="1" x14ac:dyDescent="0.2"/>
    <row r="131" hidden="1" x14ac:dyDescent="0.2"/>
  </sheetData>
  <sheetProtection password="9F97" sheet="1" objects="1" scenarios="1" formatCells="0" formatColumns="0" formatRows="0"/>
  <mergeCells count="2">
    <mergeCell ref="B24:E24"/>
    <mergeCell ref="B28:B29"/>
  </mergeCells>
  <phoneticPr fontId="0" type="noConversion"/>
  <dataValidations xWindow="494" yWindow="253" count="6">
    <dataValidation type="list" allowBlank="1" showInputMessage="1" showErrorMessage="1" sqref="C3" xr:uid="{00000000-0002-0000-0200-000000000000}">
      <formula1>$B$95:$B$106</formula1>
    </dataValidation>
    <dataValidation type="list" allowBlank="1" showInputMessage="1" showErrorMessage="1" sqref="D4" xr:uid="{00000000-0002-0000-0200-000001000000}">
      <formula1>#REF!</formula1>
    </dataValidation>
    <dataValidation type="list" allowBlank="1" showInputMessage="1" showErrorMessage="1" prompt="Date Must be Valid for Month" sqref="D3" xr:uid="{00000000-0002-0000-0200-000002000000}">
      <formula1>$C$95:$C$125</formula1>
    </dataValidation>
    <dataValidation type="list" allowBlank="1" showInputMessage="1" showErrorMessage="1" sqref="C33:C68" xr:uid="{00000000-0002-0000-0200-000003000000}">
      <formula1>$B$96:$B$100</formula1>
    </dataValidation>
    <dataValidation type="list" allowBlank="1" showInputMessage="1" showErrorMessage="1" sqref="E33:E68" xr:uid="{00000000-0002-0000-0200-000004000000}">
      <formula1>$B$101:$B$106</formula1>
    </dataValidation>
    <dataValidation type="list" allowBlank="1" showInputMessage="1" showErrorMessage="1" sqref="C2" xr:uid="{00000000-0002-0000-0200-000005000000}">
      <formula1>$B$87:$B$88</formula1>
    </dataValidation>
  </dataValidations>
  <pageMargins left="0.75" right="0.75" top="1" bottom="1" header="0.5" footer="0.5"/>
  <pageSetup scale="85" orientation="landscape" horizontalDpi="300" verticalDpi="300" r:id="rId1"/>
  <headerFooter alignWithMargins="0"/>
  <ignoredErrors>
    <ignoredError sqref="C17:N17 C21:N2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48"/>
  <sheetViews>
    <sheetView showGridLines="0" tabSelected="1" workbookViewId="0">
      <selection activeCell="C8" sqref="C8"/>
    </sheetView>
  </sheetViews>
  <sheetFormatPr defaultRowHeight="12.75" x14ac:dyDescent="0.2"/>
  <cols>
    <col min="1" max="1" width="5.28515625" customWidth="1"/>
    <col min="2" max="2" width="26.28515625" customWidth="1"/>
    <col min="3" max="3" width="14.5703125" customWidth="1"/>
    <col min="4" max="4" width="12.28515625" customWidth="1"/>
    <col min="5" max="5" width="10.7109375" customWidth="1"/>
    <col min="7" max="7" width="16.28515625" style="89" customWidth="1"/>
  </cols>
  <sheetData>
    <row r="1" spans="2:9" ht="13.5" thickBot="1" x14ac:dyDescent="0.25"/>
    <row r="2" spans="2:9" ht="14.25" thickTop="1" thickBot="1" x14ac:dyDescent="0.25">
      <c r="B2" s="307" t="s">
        <v>168</v>
      </c>
      <c r="C2" s="308"/>
      <c r="D2" s="308"/>
      <c r="E2" s="309"/>
      <c r="G2" s="195" t="s">
        <v>28</v>
      </c>
    </row>
    <row r="3" spans="2:9" ht="13.5" thickTop="1" x14ac:dyDescent="0.2">
      <c r="B3" s="82" t="s">
        <v>41</v>
      </c>
      <c r="C3" s="83"/>
      <c r="D3" s="83"/>
      <c r="E3" s="84">
        <f>'Prod System #1'!C6</f>
        <v>525</v>
      </c>
      <c r="G3" s="89" t="s">
        <v>151</v>
      </c>
    </row>
    <row r="4" spans="2:9" x14ac:dyDescent="0.2">
      <c r="B4" s="68" t="s">
        <v>71</v>
      </c>
      <c r="C4" s="2"/>
      <c r="D4" s="2"/>
      <c r="E4" s="215">
        <v>1.9</v>
      </c>
      <c r="G4" s="89" t="s">
        <v>152</v>
      </c>
    </row>
    <row r="5" spans="2:9" x14ac:dyDescent="0.2">
      <c r="B5" s="68" t="s">
        <v>42</v>
      </c>
      <c r="C5" s="2"/>
      <c r="D5" s="2"/>
      <c r="E5" s="72">
        <f>(E3)*E4</f>
        <v>997.5</v>
      </c>
    </row>
    <row r="6" spans="2:9" x14ac:dyDescent="0.2">
      <c r="B6" s="68" t="s">
        <v>65</v>
      </c>
      <c r="C6" s="3" t="s">
        <v>50</v>
      </c>
      <c r="D6" s="3" t="s">
        <v>55</v>
      </c>
      <c r="E6" s="72"/>
      <c r="G6" s="89" t="s">
        <v>72</v>
      </c>
    </row>
    <row r="7" spans="2:9" x14ac:dyDescent="0.2">
      <c r="B7" s="68" t="s">
        <v>81</v>
      </c>
      <c r="C7" s="18">
        <v>2.5</v>
      </c>
      <c r="D7" s="216">
        <v>25</v>
      </c>
      <c r="E7" s="74">
        <f>C7*D7</f>
        <v>62.5</v>
      </c>
      <c r="G7" s="89" t="s">
        <v>153</v>
      </c>
    </row>
    <row r="8" spans="2:9" x14ac:dyDescent="0.2">
      <c r="B8" s="68" t="s">
        <v>80</v>
      </c>
      <c r="C8" s="90">
        <f>C$7</f>
        <v>2.5</v>
      </c>
      <c r="D8" s="216">
        <v>0</v>
      </c>
      <c r="E8" s="74">
        <f>C8*D8</f>
        <v>0</v>
      </c>
    </row>
    <row r="9" spans="2:9" x14ac:dyDescent="0.2">
      <c r="B9" s="68" t="s">
        <v>76</v>
      </c>
      <c r="C9" s="90">
        <f>C$7</f>
        <v>2.5</v>
      </c>
      <c r="D9" s="216">
        <v>10</v>
      </c>
      <c r="E9" s="74">
        <f>C9*D9</f>
        <v>25</v>
      </c>
    </row>
    <row r="10" spans="2:9" x14ac:dyDescent="0.2">
      <c r="B10" s="68" t="s">
        <v>75</v>
      </c>
      <c r="C10" s="90">
        <f>C$7</f>
        <v>2.5</v>
      </c>
      <c r="D10" s="216">
        <v>10</v>
      </c>
      <c r="E10" s="74">
        <f>C10*D10</f>
        <v>25</v>
      </c>
    </row>
    <row r="11" spans="2:9" x14ac:dyDescent="0.2">
      <c r="B11" s="68" t="s">
        <v>61</v>
      </c>
      <c r="C11" s="3" t="s">
        <v>56</v>
      </c>
      <c r="D11" s="3" t="s">
        <v>57</v>
      </c>
      <c r="E11" s="74"/>
    </row>
    <row r="12" spans="2:9" x14ac:dyDescent="0.2">
      <c r="B12" s="68" t="s">
        <v>59</v>
      </c>
      <c r="C12" s="18">
        <v>1.5</v>
      </c>
      <c r="D12" s="216">
        <v>75</v>
      </c>
      <c r="E12" s="74">
        <f>C12*D12</f>
        <v>112.5</v>
      </c>
      <c r="F12" s="60"/>
      <c r="G12" s="89" t="s">
        <v>173</v>
      </c>
    </row>
    <row r="13" spans="2:9" x14ac:dyDescent="0.2">
      <c r="B13" s="68" t="s">
        <v>60</v>
      </c>
      <c r="C13" s="18">
        <v>0</v>
      </c>
      <c r="D13" s="216">
        <v>200</v>
      </c>
      <c r="E13" s="74">
        <f>C13*D13</f>
        <v>0</v>
      </c>
      <c r="F13" s="60"/>
      <c r="G13" s="89" t="s">
        <v>174</v>
      </c>
    </row>
    <row r="14" spans="2:9" x14ac:dyDescent="0.2">
      <c r="B14" s="68" t="s">
        <v>68</v>
      </c>
      <c r="C14" s="66"/>
      <c r="D14" s="67"/>
      <c r="E14" s="217">
        <v>20</v>
      </c>
      <c r="F14" s="60"/>
      <c r="G14" s="89" t="s">
        <v>154</v>
      </c>
    </row>
    <row r="15" spans="2:9" x14ac:dyDescent="0.2">
      <c r="B15" s="68" t="s">
        <v>58</v>
      </c>
      <c r="C15" s="66"/>
      <c r="D15" s="67"/>
      <c r="E15" s="73"/>
      <c r="F15" s="60"/>
      <c r="G15" s="160" t="s">
        <v>118</v>
      </c>
      <c r="H15" s="37"/>
      <c r="I15" s="37"/>
    </row>
    <row r="16" spans="2:9" x14ac:dyDescent="0.2">
      <c r="B16" s="68" t="s">
        <v>73</v>
      </c>
      <c r="C16" s="2"/>
      <c r="D16" s="2"/>
      <c r="E16" s="73"/>
    </row>
    <row r="17" spans="2:10" x14ac:dyDescent="0.2">
      <c r="B17" s="68" t="s">
        <v>63</v>
      </c>
      <c r="C17" s="2"/>
      <c r="D17" s="2"/>
      <c r="E17" s="217">
        <v>33</v>
      </c>
    </row>
    <row r="18" spans="2:10" x14ac:dyDescent="0.2">
      <c r="B18" s="68" t="s">
        <v>64</v>
      </c>
      <c r="C18" s="2"/>
      <c r="D18" s="2"/>
      <c r="E18" s="217">
        <v>15</v>
      </c>
    </row>
    <row r="19" spans="2:10" x14ac:dyDescent="0.2">
      <c r="B19" s="68" t="s">
        <v>67</v>
      </c>
      <c r="C19" s="2"/>
      <c r="D19" s="2"/>
      <c r="E19" s="217">
        <v>5</v>
      </c>
    </row>
    <row r="20" spans="2:10" x14ac:dyDescent="0.2">
      <c r="B20" s="68" t="s">
        <v>66</v>
      </c>
      <c r="C20" s="2"/>
      <c r="D20" s="2"/>
      <c r="E20" s="217">
        <v>5</v>
      </c>
    </row>
    <row r="21" spans="2:10" x14ac:dyDescent="0.2">
      <c r="B21" s="68" t="s">
        <v>164</v>
      </c>
      <c r="C21" s="2"/>
      <c r="D21" s="2"/>
      <c r="E21" s="217">
        <v>5</v>
      </c>
    </row>
    <row r="22" spans="2:10" x14ac:dyDescent="0.2">
      <c r="B22" s="68" t="s">
        <v>62</v>
      </c>
      <c r="C22" s="2"/>
      <c r="D22" s="2"/>
      <c r="E22" s="73"/>
    </row>
    <row r="23" spans="2:10" x14ac:dyDescent="0.2">
      <c r="B23" s="68" t="s">
        <v>69</v>
      </c>
      <c r="C23" s="2"/>
      <c r="D23" s="216">
        <v>40</v>
      </c>
      <c r="E23" s="71"/>
    </row>
    <row r="24" spans="2:10" x14ac:dyDescent="0.2">
      <c r="B24" s="68" t="s">
        <v>70</v>
      </c>
      <c r="C24" s="2"/>
      <c r="D24" s="218">
        <v>0.55000000000000004</v>
      </c>
      <c r="E24" s="71"/>
    </row>
    <row r="25" spans="2:10" x14ac:dyDescent="0.2">
      <c r="B25" s="68" t="s">
        <v>51</v>
      </c>
      <c r="C25" s="2"/>
      <c r="D25" s="3"/>
      <c r="E25" s="74">
        <f>D32*$D24+$D23</f>
        <v>452.50000000000006</v>
      </c>
    </row>
    <row r="26" spans="2:10" x14ac:dyDescent="0.2">
      <c r="B26" s="68" t="s">
        <v>43</v>
      </c>
      <c r="C26" s="2"/>
      <c r="D26" s="18">
        <v>0</v>
      </c>
      <c r="E26" s="71"/>
      <c r="G26" s="89" t="s">
        <v>82</v>
      </c>
    </row>
    <row r="27" spans="2:10" x14ac:dyDescent="0.2">
      <c r="B27" s="68" t="s">
        <v>85</v>
      </c>
      <c r="C27" s="2"/>
      <c r="D27" s="219">
        <v>0.04</v>
      </c>
      <c r="E27" s="75">
        <f>(('Prod System #1'!D27-'Prod System #1'!C4+D26)/12)*E5*D27 + (('Prod System #1'!D27-'Prod System #1'!C4+D26)/12)*(E8+E9+E12+E13+E14+E17+E18+E19+E20+E21)*D27*0.5</f>
        <v>67.528647540983627</v>
      </c>
      <c r="G27" s="89" t="s">
        <v>155</v>
      </c>
    </row>
    <row r="28" spans="2:10" x14ac:dyDescent="0.2">
      <c r="B28" s="69" t="s">
        <v>49</v>
      </c>
      <c r="C28" s="63"/>
      <c r="D28" s="219">
        <v>0.01</v>
      </c>
      <c r="E28" s="85">
        <f>IF(D28=0,0,(0.25*(E7+E12+E13+E16+E15) + E27 + E5)*(1/((1/D28)-1)))</f>
        <v>11.199784318595796</v>
      </c>
      <c r="G28" s="89" t="s">
        <v>156</v>
      </c>
    </row>
    <row r="29" spans="2:10" x14ac:dyDescent="0.2">
      <c r="B29" s="70" t="s">
        <v>44</v>
      </c>
      <c r="C29" s="61"/>
      <c r="D29" s="61"/>
      <c r="E29" s="76">
        <f>SUM(E5:E21)+E25+E27+E28</f>
        <v>1836.7284318595796</v>
      </c>
      <c r="H29" s="52"/>
    </row>
    <row r="30" spans="2:10" x14ac:dyDescent="0.2">
      <c r="B30" s="68"/>
      <c r="C30" s="2"/>
      <c r="D30" s="2"/>
      <c r="E30" s="77"/>
      <c r="H30" s="88"/>
    </row>
    <row r="31" spans="2:10" x14ac:dyDescent="0.2">
      <c r="B31" s="68" t="s">
        <v>52</v>
      </c>
      <c r="C31" s="2"/>
      <c r="D31" s="64" t="s">
        <v>53</v>
      </c>
      <c r="E31" s="78">
        <f>'Prod System #1'!D26</f>
        <v>1250</v>
      </c>
      <c r="J31" s="89"/>
    </row>
    <row r="32" spans="2:10" x14ac:dyDescent="0.2">
      <c r="B32" s="68" t="s">
        <v>54</v>
      </c>
      <c r="C32" s="2"/>
      <c r="D32" s="62">
        <f>E31*E32</f>
        <v>750</v>
      </c>
      <c r="E32" s="220">
        <v>0.6</v>
      </c>
      <c r="G32" s="89" t="s">
        <v>86</v>
      </c>
      <c r="J32" s="89"/>
    </row>
    <row r="33" spans="2:10" x14ac:dyDescent="0.2">
      <c r="B33" s="68" t="s">
        <v>87</v>
      </c>
      <c r="C33" s="2"/>
      <c r="D33" s="62">
        <f>D32*E33</f>
        <v>487.5</v>
      </c>
      <c r="E33" s="220">
        <v>0.65</v>
      </c>
      <c r="G33" s="89" t="s">
        <v>88</v>
      </c>
      <c r="J33" s="52"/>
    </row>
    <row r="34" spans="2:10" x14ac:dyDescent="0.2">
      <c r="B34" s="68" t="s">
        <v>89</v>
      </c>
      <c r="C34" s="2"/>
      <c r="D34" s="2"/>
      <c r="E34" s="79">
        <f>E32*E33</f>
        <v>0.39</v>
      </c>
    </row>
    <row r="35" spans="2:10" x14ac:dyDescent="0.2">
      <c r="B35" s="68" t="s">
        <v>45</v>
      </c>
      <c r="C35" s="2"/>
      <c r="D35" s="2"/>
      <c r="E35" s="221">
        <v>5.5</v>
      </c>
      <c r="F35" s="87"/>
      <c r="G35" s="52"/>
    </row>
    <row r="36" spans="2:10" x14ac:dyDescent="0.2">
      <c r="B36" s="68" t="s">
        <v>74</v>
      </c>
      <c r="C36" s="2"/>
      <c r="D36" s="2"/>
      <c r="E36" s="91">
        <f>E35*E33</f>
        <v>3.5750000000000002</v>
      </c>
      <c r="F36" s="87"/>
      <c r="G36" s="89" t="s">
        <v>90</v>
      </c>
    </row>
    <row r="37" spans="2:10" x14ac:dyDescent="0.2">
      <c r="B37" s="68" t="s">
        <v>46</v>
      </c>
      <c r="C37" s="2"/>
      <c r="D37" s="2"/>
      <c r="E37" s="222">
        <v>0.03</v>
      </c>
      <c r="G37" s="89" t="s">
        <v>91</v>
      </c>
    </row>
    <row r="38" spans="2:10" x14ac:dyDescent="0.2">
      <c r="B38" s="70" t="s">
        <v>47</v>
      </c>
      <c r="C38" s="61"/>
      <c r="D38" s="61"/>
      <c r="E38" s="80">
        <f>D33*E35*(1-E37)</f>
        <v>2600.8125</v>
      </c>
    </row>
    <row r="39" spans="2:10" x14ac:dyDescent="0.2">
      <c r="B39" s="200" t="s">
        <v>113</v>
      </c>
      <c r="C39" s="201"/>
      <c r="D39" s="201"/>
      <c r="E39" s="202">
        <f>E38-E29</f>
        <v>764.08406814042041</v>
      </c>
      <c r="G39" s="89" t="s">
        <v>157</v>
      </c>
      <c r="H39" s="86"/>
      <c r="I39" s="89"/>
    </row>
    <row r="40" spans="2:10" x14ac:dyDescent="0.2">
      <c r="B40" s="70" t="s">
        <v>114</v>
      </c>
      <c r="C40" s="61"/>
      <c r="D40" s="61"/>
      <c r="E40" s="80">
        <f>E39/C7</f>
        <v>305.63362725616815</v>
      </c>
      <c r="G40" s="89" t="s">
        <v>158</v>
      </c>
    </row>
    <row r="41" spans="2:10" x14ac:dyDescent="0.2">
      <c r="B41" s="70" t="s">
        <v>48</v>
      </c>
      <c r="C41" s="61"/>
      <c r="D41" s="61"/>
      <c r="E41" s="81">
        <f>E29/(D33-D33*(E37))</f>
        <v>3.8841732632504988</v>
      </c>
      <c r="G41" s="89" t="s">
        <v>159</v>
      </c>
    </row>
    <row r="42" spans="2:10" x14ac:dyDescent="0.2">
      <c r="B42" s="105"/>
      <c r="C42" s="106"/>
      <c r="D42" s="106"/>
      <c r="E42" s="81"/>
    </row>
    <row r="43" spans="2:10" x14ac:dyDescent="0.2">
      <c r="B43" s="105" t="s">
        <v>84</v>
      </c>
      <c r="C43" s="218">
        <v>1.45</v>
      </c>
      <c r="D43" s="107" t="s">
        <v>47</v>
      </c>
      <c r="E43" s="75">
        <f>E31*C43</f>
        <v>1812.5</v>
      </c>
      <c r="G43" s="89" t="s">
        <v>160</v>
      </c>
    </row>
    <row r="44" spans="2:10" x14ac:dyDescent="0.2">
      <c r="B44" s="105"/>
      <c r="C44" s="106"/>
      <c r="D44" s="107" t="s">
        <v>44</v>
      </c>
      <c r="E44" s="108">
        <f>E29-E25</f>
        <v>1384.2284318595796</v>
      </c>
    </row>
    <row r="45" spans="2:10" x14ac:dyDescent="0.2">
      <c r="B45" s="203" t="s">
        <v>83</v>
      </c>
      <c r="C45" s="204"/>
      <c r="D45" s="205"/>
      <c r="E45" s="202">
        <f>E43-E44</f>
        <v>428.27156814042041</v>
      </c>
      <c r="G45" s="89" t="s">
        <v>161</v>
      </c>
    </row>
    <row r="46" spans="2:10" ht="13.5" thickBot="1" x14ac:dyDescent="0.25">
      <c r="B46" s="208"/>
      <c r="C46" s="209"/>
      <c r="D46" s="210"/>
      <c r="E46" s="211"/>
    </row>
    <row r="47" spans="2:10" ht="31.5" customHeight="1" thickTop="1" thickBot="1" x14ac:dyDescent="0.25">
      <c r="B47" s="310" t="s">
        <v>165</v>
      </c>
      <c r="C47" s="311"/>
      <c r="D47" s="311"/>
      <c r="E47" s="312"/>
    </row>
    <row r="48" spans="2:10" ht="13.5" thickTop="1" x14ac:dyDescent="0.2"/>
  </sheetData>
  <sheetProtection password="9F97" sheet="1" objects="1" scenarios="1" formatCells="0" formatColumns="0" formatRows="0"/>
  <mergeCells count="2">
    <mergeCell ref="B2:E2"/>
    <mergeCell ref="B47:E47"/>
  </mergeCells>
  <phoneticPr fontId="6" type="noConversion"/>
  <pageMargins left="0.75" right="0.75" top="1" bottom="1" header="0.5" footer="0.5"/>
  <pageSetup scale="11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P91"/>
  <sheetViews>
    <sheetView showGridLines="0" zoomScale="95" workbookViewId="0">
      <selection activeCell="E7" sqref="E7"/>
    </sheetView>
  </sheetViews>
  <sheetFormatPr defaultRowHeight="12.75" x14ac:dyDescent="0.2"/>
  <cols>
    <col min="1" max="1" width="3.7109375" customWidth="1"/>
    <col min="2" max="2" width="22.5703125" customWidth="1"/>
    <col min="3" max="3" width="12.85546875" customWidth="1"/>
    <col min="4" max="4" width="11.28515625" customWidth="1"/>
    <col min="5" max="5" width="10.7109375" customWidth="1"/>
    <col min="6" max="6" width="8.5703125" customWidth="1"/>
    <col min="11" max="11" width="9.85546875" customWidth="1"/>
    <col min="14" max="14" width="9.7109375" customWidth="1"/>
  </cols>
  <sheetData>
    <row r="2" spans="2:14" x14ac:dyDescent="0.2">
      <c r="B2" t="s">
        <v>77</v>
      </c>
      <c r="C2" s="17" t="str">
        <f>'Prod System #1'!C2</f>
        <v>Cow-Calf</v>
      </c>
    </row>
    <row r="3" spans="2:14" x14ac:dyDescent="0.2">
      <c r="B3" t="str">
        <f>IF(C2=B52,"Avg. Birth Date","Purchase Date")</f>
        <v>Avg. Birth Date</v>
      </c>
      <c r="C3" s="17" t="str">
        <f>'Prod System #1'!C3</f>
        <v xml:space="preserve">September </v>
      </c>
      <c r="D3" s="27">
        <f>'Prod System #1'!D3</f>
        <v>1</v>
      </c>
    </row>
    <row r="4" spans="2:14" x14ac:dyDescent="0.2">
      <c r="B4" t="str">
        <f>IF(C2=B52,"Wean Age (months)","Avg. Purchase Age")</f>
        <v>Wean Age (months)</v>
      </c>
      <c r="C4" s="28">
        <f>'Prod System #1'!C4</f>
        <v>7</v>
      </c>
      <c r="D4" s="5"/>
    </row>
    <row r="5" spans="2:14" x14ac:dyDescent="0.2">
      <c r="B5" t="str">
        <f>IF(C2=B52,"Avg. Wean Date","Avg. Purchase Weight")</f>
        <v>Avg. Wean Date</v>
      </c>
      <c r="C5" s="48" t="str">
        <f>IF(C2=B52,B56,C3)</f>
        <v>April</v>
      </c>
      <c r="D5" s="101">
        <f>IF(C2=B52,C56,D3)</f>
        <v>3</v>
      </c>
    </row>
    <row r="6" spans="2:14" x14ac:dyDescent="0.2">
      <c r="B6" t="str">
        <f>IF(C2=B52,"Wean Weight (avg. lbs)","Purchase Weight (avg. lbs)")</f>
        <v>Wean Weight (avg. lbs)</v>
      </c>
      <c r="C6" s="102">
        <f>'Prod System #1'!C6-'Prod System #1'!E6</f>
        <v>475</v>
      </c>
      <c r="D6" s="24"/>
      <c r="E6" s="26"/>
    </row>
    <row r="7" spans="2:14" x14ac:dyDescent="0.2">
      <c r="B7" t="s">
        <v>19</v>
      </c>
      <c r="C7" s="26">
        <f>'Prod System #1'!C7</f>
        <v>1250</v>
      </c>
    </row>
    <row r="8" spans="2:14" x14ac:dyDescent="0.2">
      <c r="B8" t="s">
        <v>22</v>
      </c>
      <c r="C8" s="103">
        <f>'Prod System #1'!C8</f>
        <v>0.1</v>
      </c>
    </row>
    <row r="9" spans="2:14" ht="13.5" thickBot="1" x14ac:dyDescent="0.25">
      <c r="C9" s="16"/>
      <c r="D9" s="16"/>
      <c r="E9" s="16"/>
      <c r="F9" s="16"/>
      <c r="G9" s="16"/>
      <c r="H9" s="16"/>
      <c r="I9" s="16"/>
      <c r="J9" s="16"/>
      <c r="K9" s="16"/>
      <c r="L9" s="16"/>
      <c r="M9" s="16"/>
      <c r="N9" s="16"/>
    </row>
    <row r="10" spans="2:14" ht="13.5" thickTop="1" x14ac:dyDescent="0.2">
      <c r="B10" s="6" t="s">
        <v>14</v>
      </c>
      <c r="C10" s="7" t="s">
        <v>0</v>
      </c>
      <c r="D10" s="7" t="s">
        <v>1</v>
      </c>
      <c r="E10" s="7" t="s">
        <v>2</v>
      </c>
      <c r="F10" s="7" t="s">
        <v>3</v>
      </c>
      <c r="G10" s="7" t="s">
        <v>4</v>
      </c>
      <c r="H10" s="7" t="s">
        <v>5</v>
      </c>
      <c r="I10" s="7" t="s">
        <v>6</v>
      </c>
      <c r="J10" s="7" t="s">
        <v>7</v>
      </c>
      <c r="K10" s="7" t="s">
        <v>8</v>
      </c>
      <c r="L10" s="7" t="s">
        <v>9</v>
      </c>
      <c r="M10" s="7" t="s">
        <v>10</v>
      </c>
      <c r="N10" s="8" t="s">
        <v>11</v>
      </c>
    </row>
    <row r="11" spans="2:14" x14ac:dyDescent="0.2">
      <c r="B11" s="9" t="s">
        <v>12</v>
      </c>
      <c r="C11" s="95" t="str">
        <f>IF(C10=$C5,C12-$D5+1,"")</f>
        <v/>
      </c>
      <c r="D11" s="94" t="str">
        <f t="shared" ref="D11:N11" si="0">IF(AND(C11&gt;0,C11&lt;&gt;""),IF(C14&gt;=$C$7,"",IF((C14+(D12*D13))&lt;$C$7,D12,($C$7-C14)/D13)),IF(D10=$C5,D12-$D5+1,""))</f>
        <v/>
      </c>
      <c r="E11" s="94" t="str">
        <f t="shared" si="0"/>
        <v/>
      </c>
      <c r="F11" s="94">
        <f t="shared" si="0"/>
        <v>28</v>
      </c>
      <c r="G11" s="94">
        <f t="shared" si="0"/>
        <v>31</v>
      </c>
      <c r="H11" s="94">
        <f t="shared" si="0"/>
        <v>30</v>
      </c>
      <c r="I11" s="94">
        <f t="shared" si="0"/>
        <v>31</v>
      </c>
      <c r="J11" s="94">
        <f t="shared" si="0"/>
        <v>31</v>
      </c>
      <c r="K11" s="94">
        <f t="shared" si="0"/>
        <v>30</v>
      </c>
      <c r="L11" s="94">
        <f t="shared" si="0"/>
        <v>31</v>
      </c>
      <c r="M11" s="94">
        <f t="shared" si="0"/>
        <v>30</v>
      </c>
      <c r="N11" s="97">
        <f t="shared" si="0"/>
        <v>31</v>
      </c>
    </row>
    <row r="12" spans="2:14" x14ac:dyDescent="0.2">
      <c r="B12" s="9" t="s">
        <v>12</v>
      </c>
      <c r="C12" s="3">
        <v>31</v>
      </c>
      <c r="D12" s="3">
        <v>28</v>
      </c>
      <c r="E12" s="3">
        <v>31</v>
      </c>
      <c r="F12" s="3">
        <v>30</v>
      </c>
      <c r="G12" s="3">
        <v>31</v>
      </c>
      <c r="H12" s="3">
        <v>30</v>
      </c>
      <c r="I12" s="3">
        <v>31</v>
      </c>
      <c r="J12" s="3">
        <v>31</v>
      </c>
      <c r="K12" s="3">
        <v>30</v>
      </c>
      <c r="L12" s="3">
        <v>31</v>
      </c>
      <c r="M12" s="3">
        <v>30</v>
      </c>
      <c r="N12" s="10">
        <v>31</v>
      </c>
    </row>
    <row r="13" spans="2:14" x14ac:dyDescent="0.2">
      <c r="B13" s="9" t="s">
        <v>40</v>
      </c>
      <c r="C13" s="30">
        <f>'Prod System #1'!C13 - 'Prod System #1'!C13*'Prod System #1'!$C$8</f>
        <v>0.45</v>
      </c>
      <c r="D13" s="30">
        <f>'Prod System #1'!D13 - 'Prod System #1'!D13*'Prod System #1'!$C$8</f>
        <v>0.45</v>
      </c>
      <c r="E13" s="30">
        <f>'Prod System #1'!E13 - 'Prod System #1'!E13*'Prod System #1'!$C$8</f>
        <v>0.72</v>
      </c>
      <c r="F13" s="30">
        <f>'Prod System #1'!F13 - 'Prod System #1'!F13*'Prod System #1'!$C$8</f>
        <v>1.9800000000000002</v>
      </c>
      <c r="G13" s="30">
        <f>'Prod System #1'!G13 - 'Prod System #1'!G13*'Prod System #1'!$C$8</f>
        <v>2.16</v>
      </c>
      <c r="H13" s="30">
        <f>'Prod System #1'!H13 - 'Prod System #1'!H13*'Prod System #1'!$C$8</f>
        <v>1.62</v>
      </c>
      <c r="I13" s="30">
        <f>'Prod System #1'!I13 - 'Prod System #1'!I13*'Prod System #1'!$C$8</f>
        <v>0.9</v>
      </c>
      <c r="J13" s="30">
        <f>'Prod System #1'!J13 - 'Prod System #1'!J13*'Prod System #1'!$C$8</f>
        <v>0.72</v>
      </c>
      <c r="K13" s="30">
        <f>'Prod System #1'!K13 - 'Prod System #1'!K13*'Prod System #1'!$C$8</f>
        <v>0.9</v>
      </c>
      <c r="L13" s="30">
        <f>'Prod System #1'!L13 - 'Prod System #1'!L13*'Prod System #1'!$C$8</f>
        <v>1.26</v>
      </c>
      <c r="M13" s="30">
        <f>'Prod System #1'!M13 - 'Prod System #1'!M13*'Prod System #1'!$C$8</f>
        <v>0.9</v>
      </c>
      <c r="N13" s="47">
        <f>'Prod System #1'!N13 - 'Prod System #1'!N13*'Prod System #1'!$C$8</f>
        <v>0.72</v>
      </c>
    </row>
    <row r="14" spans="2:14" ht="13.5" thickBot="1" x14ac:dyDescent="0.25">
      <c r="B14" s="11" t="s">
        <v>18</v>
      </c>
      <c r="C14" s="96" t="str">
        <f>IF(C11="","",C6+C11*C13)</f>
        <v/>
      </c>
      <c r="D14" s="96" t="str">
        <f t="shared" ref="D14:N14" si="1">IF(D11="","",IF(D11=D12,IF(AND(C11&gt;0,C11&lt;&gt;""),C14 + (D11*D13),$C6+(D11*D13)),IF(AND(C11&gt;0,C11&lt;&gt;""),C14 + (D11*D13),$C6+(D11*D13))))</f>
        <v/>
      </c>
      <c r="E14" s="96" t="str">
        <f t="shared" si="1"/>
        <v/>
      </c>
      <c r="F14" s="96">
        <f t="shared" si="1"/>
        <v>530.44000000000005</v>
      </c>
      <c r="G14" s="96">
        <f t="shared" si="1"/>
        <v>597.40000000000009</v>
      </c>
      <c r="H14" s="96">
        <f t="shared" si="1"/>
        <v>646.00000000000011</v>
      </c>
      <c r="I14" s="96">
        <f t="shared" si="1"/>
        <v>673.90000000000009</v>
      </c>
      <c r="J14" s="96">
        <f t="shared" si="1"/>
        <v>696.22000000000014</v>
      </c>
      <c r="K14" s="96">
        <f t="shared" si="1"/>
        <v>723.22000000000014</v>
      </c>
      <c r="L14" s="96">
        <f t="shared" si="1"/>
        <v>762.2800000000002</v>
      </c>
      <c r="M14" s="96">
        <f t="shared" si="1"/>
        <v>789.2800000000002</v>
      </c>
      <c r="N14" s="98">
        <f t="shared" si="1"/>
        <v>811.60000000000025</v>
      </c>
    </row>
    <row r="15" spans="2:14" ht="13.5" thickTop="1" x14ac:dyDescent="0.2">
      <c r="B15" s="6" t="s">
        <v>14</v>
      </c>
      <c r="C15" s="7" t="s">
        <v>0</v>
      </c>
      <c r="D15" s="7" t="s">
        <v>1</v>
      </c>
      <c r="E15" s="7" t="s">
        <v>2</v>
      </c>
      <c r="F15" s="7" t="s">
        <v>3</v>
      </c>
      <c r="G15" s="7" t="s">
        <v>4</v>
      </c>
      <c r="H15" s="7" t="s">
        <v>5</v>
      </c>
      <c r="I15" s="7" t="s">
        <v>6</v>
      </c>
      <c r="J15" s="7" t="s">
        <v>7</v>
      </c>
      <c r="K15" s="1" t="s">
        <v>8</v>
      </c>
      <c r="L15" s="7" t="s">
        <v>9</v>
      </c>
      <c r="M15" s="7" t="s">
        <v>10</v>
      </c>
      <c r="N15" s="8" t="s">
        <v>11</v>
      </c>
    </row>
    <row r="16" spans="2:14" x14ac:dyDescent="0.2">
      <c r="B16" s="9" t="s">
        <v>12</v>
      </c>
      <c r="C16" s="4">
        <f>IF(N14&gt;=$C$7,"",IF((N14+(C12*C17))&lt;$C$7,C12,($C$7-N14)/C17))</f>
        <v>31</v>
      </c>
      <c r="D16" s="4">
        <f t="shared" ref="D16:N16" si="2">IF(C18&gt;=$C$7,"",IF((C18+(D12*D17))&lt;$C$7,D12,($C$7-C18)/D17))</f>
        <v>28</v>
      </c>
      <c r="E16" s="4">
        <f t="shared" si="2"/>
        <v>31</v>
      </c>
      <c r="F16" s="4">
        <f t="shared" si="2"/>
        <v>30</v>
      </c>
      <c r="G16" s="4">
        <f t="shared" si="2"/>
        <v>31</v>
      </c>
      <c r="H16" s="4">
        <f t="shared" si="2"/>
        <v>30</v>
      </c>
      <c r="I16" s="4">
        <f t="shared" si="2"/>
        <v>31</v>
      </c>
      <c r="J16" s="4">
        <f t="shared" si="2"/>
        <v>31</v>
      </c>
      <c r="K16" s="4">
        <f t="shared" si="2"/>
        <v>30</v>
      </c>
      <c r="L16" s="4">
        <f t="shared" si="2"/>
        <v>31</v>
      </c>
      <c r="M16" s="4">
        <f t="shared" si="2"/>
        <v>30</v>
      </c>
      <c r="N16" s="14">
        <f t="shared" si="2"/>
        <v>31</v>
      </c>
    </row>
    <row r="17" spans="2:14" x14ac:dyDescent="0.2">
      <c r="B17" s="9" t="s">
        <v>40</v>
      </c>
      <c r="C17" s="30">
        <f>'Prod System #1'!C17 - 'Prod System #1'!C17*'Prod System #1'!$C$8</f>
        <v>0.45</v>
      </c>
      <c r="D17" s="30">
        <f>'Prod System #1'!D17 - 'Prod System #1'!D17*'Prod System #1'!$C$8</f>
        <v>0.45</v>
      </c>
      <c r="E17" s="30">
        <f>'Prod System #1'!E17 - 'Prod System #1'!E17*'Prod System #1'!$C$8</f>
        <v>0.72</v>
      </c>
      <c r="F17" s="30">
        <f>'Prod System #1'!F17 - 'Prod System #1'!F17*'Prod System #1'!$C$8</f>
        <v>1.9800000000000002</v>
      </c>
      <c r="G17" s="30">
        <f>'Prod System #1'!G17 - 'Prod System #1'!G17*'Prod System #1'!$C$8</f>
        <v>2.16</v>
      </c>
      <c r="H17" s="30">
        <f>'Prod System #1'!H17 - 'Prod System #1'!H17*'Prod System #1'!$C$8</f>
        <v>1.62</v>
      </c>
      <c r="I17" s="30">
        <f>'Prod System #1'!I17 - 'Prod System #1'!I17*'Prod System #1'!$C$8</f>
        <v>0.9</v>
      </c>
      <c r="J17" s="30">
        <f>'Prod System #1'!J17 - 'Prod System #1'!J17*'Prod System #1'!$C$8</f>
        <v>0.72</v>
      </c>
      <c r="K17" s="30">
        <f>'Prod System #1'!K17 - 'Prod System #1'!K17*'Prod System #1'!$C$8</f>
        <v>0.9</v>
      </c>
      <c r="L17" s="30">
        <f>'Prod System #1'!L17 - 'Prod System #1'!L17*'Prod System #1'!$C$8</f>
        <v>1.26</v>
      </c>
      <c r="M17" s="30">
        <f>'Prod System #1'!M17 - 'Prod System #1'!M17*'Prod System #1'!$C$8</f>
        <v>0.9</v>
      </c>
      <c r="N17" s="47">
        <f>'Prod System #1'!N17 - 'Prod System #1'!N17*'Prod System #1'!$C$8</f>
        <v>0.72</v>
      </c>
    </row>
    <row r="18" spans="2:14" ht="13.5" thickBot="1" x14ac:dyDescent="0.25">
      <c r="B18" s="11" t="s">
        <v>18</v>
      </c>
      <c r="C18" s="12">
        <f>IF(C16="","",C16*C17+N14)</f>
        <v>825.5500000000003</v>
      </c>
      <c r="D18" s="12">
        <f t="shared" ref="D18:N18" si="3">IF(D16="","",D16*D17+C18)</f>
        <v>838.15000000000032</v>
      </c>
      <c r="E18" s="12">
        <f t="shared" si="3"/>
        <v>860.47000000000037</v>
      </c>
      <c r="F18" s="12">
        <f t="shared" si="3"/>
        <v>919.87000000000035</v>
      </c>
      <c r="G18" s="12">
        <f t="shared" si="3"/>
        <v>986.83000000000038</v>
      </c>
      <c r="H18" s="12">
        <f t="shared" si="3"/>
        <v>1035.4300000000003</v>
      </c>
      <c r="I18" s="12">
        <f t="shared" si="3"/>
        <v>1063.3300000000004</v>
      </c>
      <c r="J18" s="12">
        <f t="shared" si="3"/>
        <v>1085.6500000000003</v>
      </c>
      <c r="K18" s="12">
        <f t="shared" si="3"/>
        <v>1112.6500000000003</v>
      </c>
      <c r="L18" s="12">
        <f t="shared" si="3"/>
        <v>1151.7100000000003</v>
      </c>
      <c r="M18" s="12">
        <f t="shared" si="3"/>
        <v>1178.7100000000003</v>
      </c>
      <c r="N18" s="13">
        <f t="shared" si="3"/>
        <v>1201.0300000000002</v>
      </c>
    </row>
    <row r="19" spans="2:14" ht="13.5" thickTop="1" x14ac:dyDescent="0.2">
      <c r="B19" s="6" t="s">
        <v>14</v>
      </c>
      <c r="C19" s="7" t="s">
        <v>0</v>
      </c>
      <c r="D19" s="7" t="s">
        <v>1</v>
      </c>
      <c r="E19" s="7" t="s">
        <v>2</v>
      </c>
      <c r="F19" s="7" t="s">
        <v>3</v>
      </c>
      <c r="G19" s="7" t="s">
        <v>4</v>
      </c>
      <c r="H19" s="7" t="s">
        <v>5</v>
      </c>
      <c r="I19" s="7" t="s">
        <v>6</v>
      </c>
      <c r="J19" s="7" t="s">
        <v>7</v>
      </c>
      <c r="K19" s="1" t="s">
        <v>8</v>
      </c>
      <c r="L19" s="7" t="s">
        <v>9</v>
      </c>
      <c r="M19" s="7" t="s">
        <v>10</v>
      </c>
      <c r="N19" s="8" t="s">
        <v>11</v>
      </c>
    </row>
    <row r="20" spans="2:14" x14ac:dyDescent="0.2">
      <c r="B20" s="9" t="s">
        <v>12</v>
      </c>
      <c r="C20" s="4">
        <f>IF(N18&gt;=$C$7,"",IF((N18+(C16*C21))&lt;$C$7,C16,($C$7-N18)/C21))</f>
        <v>31</v>
      </c>
      <c r="D20" s="4">
        <f t="shared" ref="D20:N20" si="4">IF(C22&gt;=$C$7,"",IF((C22+(D16*D21))&lt;$C$7,D16,($C$7-C22)/D21))</f>
        <v>28</v>
      </c>
      <c r="E20" s="4">
        <f t="shared" si="4"/>
        <v>31</v>
      </c>
      <c r="F20" s="4">
        <f t="shared" si="4"/>
        <v>5.0505050505004569E-2</v>
      </c>
      <c r="G20" s="4" t="str">
        <f t="shared" si="4"/>
        <v/>
      </c>
      <c r="H20" s="4" t="str">
        <f t="shared" si="4"/>
        <v/>
      </c>
      <c r="I20" s="4" t="str">
        <f t="shared" si="4"/>
        <v/>
      </c>
      <c r="J20" s="4" t="str">
        <f t="shared" si="4"/>
        <v/>
      </c>
      <c r="K20" s="4" t="str">
        <f t="shared" si="4"/>
        <v/>
      </c>
      <c r="L20" s="4" t="str">
        <f t="shared" si="4"/>
        <v/>
      </c>
      <c r="M20" s="4" t="str">
        <f t="shared" si="4"/>
        <v/>
      </c>
      <c r="N20" s="14" t="str">
        <f t="shared" si="4"/>
        <v/>
      </c>
    </row>
    <row r="21" spans="2:14" x14ac:dyDescent="0.2">
      <c r="B21" s="9" t="s">
        <v>40</v>
      </c>
      <c r="C21" s="30">
        <f>'Prod System #1'!C21 - 'Prod System #1'!C21*'Prod System #1'!$C$8</f>
        <v>0.45</v>
      </c>
      <c r="D21" s="30">
        <f>'Prod System #1'!D21 - 'Prod System #1'!D21*'Prod System #1'!$C$8</f>
        <v>0.45</v>
      </c>
      <c r="E21" s="30">
        <f>'Prod System #1'!E21 - 'Prod System #1'!E21*'Prod System #1'!$C$8</f>
        <v>0.72</v>
      </c>
      <c r="F21" s="30">
        <f>'Prod System #1'!F21 - 'Prod System #1'!F21*'Prod System #1'!$C$8</f>
        <v>1.9800000000000002</v>
      </c>
      <c r="G21" s="30">
        <f>'Prod System #1'!G21 - 'Prod System #1'!G21*'Prod System #1'!$C$8</f>
        <v>2.16</v>
      </c>
      <c r="H21" s="30">
        <f>'Prod System #1'!H21 - 'Prod System #1'!H21*'Prod System #1'!$C$8</f>
        <v>1.62</v>
      </c>
      <c r="I21" s="30">
        <f>'Prod System #1'!I21 - 'Prod System #1'!I21*'Prod System #1'!$C$8</f>
        <v>0.9</v>
      </c>
      <c r="J21" s="30">
        <f>'Prod System #1'!J21 - 'Prod System #1'!J21*'Prod System #1'!$C$8</f>
        <v>0.72</v>
      </c>
      <c r="K21" s="30">
        <f>'Prod System #1'!K21 - 'Prod System #1'!K21*'Prod System #1'!$C$8</f>
        <v>0.9</v>
      </c>
      <c r="L21" s="30">
        <f>'Prod System #1'!L21 - 'Prod System #1'!L21*'Prod System #1'!$C$8</f>
        <v>1.26</v>
      </c>
      <c r="M21" s="30">
        <f>'Prod System #1'!M21 - 'Prod System #1'!M21*'Prod System #1'!$C$8</f>
        <v>0.9</v>
      </c>
      <c r="N21" s="47">
        <f>'Prod System #1'!N21 - 'Prod System #1'!N21*'Prod System #1'!$C$8</f>
        <v>0.72</v>
      </c>
    </row>
    <row r="22" spans="2:14" ht="13.5" thickBot="1" x14ac:dyDescent="0.25">
      <c r="B22" s="11" t="s">
        <v>18</v>
      </c>
      <c r="C22" s="12">
        <f>IF(C20="","",C20*C21+N18)</f>
        <v>1214.9800000000002</v>
      </c>
      <c r="D22" s="12">
        <f t="shared" ref="D22:N22" si="5">IF(D20="","",D20*D21+C22)</f>
        <v>1227.5800000000002</v>
      </c>
      <c r="E22" s="12">
        <f t="shared" si="5"/>
        <v>1249.9000000000001</v>
      </c>
      <c r="F22" s="12">
        <f t="shared" si="5"/>
        <v>1250</v>
      </c>
      <c r="G22" s="12" t="str">
        <f t="shared" si="5"/>
        <v/>
      </c>
      <c r="H22" s="12" t="str">
        <f t="shared" si="5"/>
        <v/>
      </c>
      <c r="I22" s="12" t="str">
        <f t="shared" si="5"/>
        <v/>
      </c>
      <c r="J22" s="12" t="str">
        <f t="shared" si="5"/>
        <v/>
      </c>
      <c r="K22" s="12" t="str">
        <f t="shared" si="5"/>
        <v/>
      </c>
      <c r="L22" s="12" t="str">
        <f t="shared" si="5"/>
        <v/>
      </c>
      <c r="M22" s="12" t="str">
        <f t="shared" si="5"/>
        <v/>
      </c>
      <c r="N22" s="13" t="str">
        <f t="shared" si="5"/>
        <v/>
      </c>
    </row>
    <row r="23" spans="2:14" ht="14.25" thickTop="1" thickBot="1" x14ac:dyDescent="0.25"/>
    <row r="24" spans="2:14" ht="13.5" thickTop="1" x14ac:dyDescent="0.2">
      <c r="B24" s="313" t="s">
        <v>92</v>
      </c>
      <c r="C24" s="314"/>
      <c r="D24" s="314"/>
      <c r="E24" s="315"/>
    </row>
    <row r="25" spans="2:14" x14ac:dyDescent="0.2">
      <c r="B25" s="109"/>
      <c r="C25" s="113"/>
      <c r="D25" s="31" t="s">
        <v>25</v>
      </c>
      <c r="E25" s="120"/>
      <c r="G25" s="65"/>
    </row>
    <row r="26" spans="2:14" x14ac:dyDescent="0.2">
      <c r="B26" s="110" t="s">
        <v>13</v>
      </c>
      <c r="C26" s="114"/>
      <c r="D26" s="36">
        <f>MAX(C14:N14,C18:N18,C22:N22)</f>
        <v>1250</v>
      </c>
      <c r="E26" s="121"/>
    </row>
    <row r="27" spans="2:14" x14ac:dyDescent="0.2">
      <c r="B27" s="110" t="s">
        <v>15</v>
      </c>
      <c r="C27" s="115"/>
      <c r="D27" s="32">
        <f>(SUM(C11:N11,C16:N16,C20:N20)/30.5)+C4</f>
        <v>30.870508362311639</v>
      </c>
      <c r="E27" s="122"/>
      <c r="G27" t="s">
        <v>17</v>
      </c>
    </row>
    <row r="28" spans="2:14" x14ac:dyDescent="0.2">
      <c r="B28" s="316" t="s">
        <v>23</v>
      </c>
      <c r="C28" s="116"/>
      <c r="D28" s="33" t="str">
        <f>VLOOKUP($D59,Date!$A$1:$C$365,2)</f>
        <v>March</v>
      </c>
      <c r="E28" s="123"/>
    </row>
    <row r="29" spans="2:14" x14ac:dyDescent="0.2">
      <c r="B29" s="317"/>
      <c r="C29" s="117"/>
      <c r="D29" s="34">
        <f>VLOOKUP($D59,Date!$A$1:$C$365,3)</f>
        <v>31</v>
      </c>
      <c r="E29" s="124"/>
    </row>
    <row r="30" spans="2:14" x14ac:dyDescent="0.2">
      <c r="B30" s="110" t="s">
        <v>16</v>
      </c>
      <c r="C30" s="118"/>
      <c r="D30" s="35">
        <f>(C7-C6)/(SUM(C11:N11,C16:N16,C20:N20))</f>
        <v>1.064486590729359</v>
      </c>
      <c r="E30" s="125"/>
      <c r="H30" t="s">
        <v>17</v>
      </c>
    </row>
    <row r="31" spans="2:14" ht="13.5" thickBot="1" x14ac:dyDescent="0.25">
      <c r="B31" s="111" t="s">
        <v>27</v>
      </c>
      <c r="C31" s="119"/>
      <c r="D31" s="112">
        <f>O50/O45</f>
        <v>1.3015519857021136</v>
      </c>
      <c r="E31" s="126"/>
    </row>
    <row r="32" spans="2:14" ht="13.5" thickTop="1" x14ac:dyDescent="0.2"/>
    <row r="33" spans="2:16" x14ac:dyDescent="0.2">
      <c r="B33" s="38" t="s">
        <v>29</v>
      </c>
      <c r="C33" s="48" t="str">
        <f>'Prod System #1'!C33</f>
        <v>April</v>
      </c>
      <c r="D33" s="23" t="s">
        <v>39</v>
      </c>
      <c r="E33" s="48" t="str">
        <f>'Prod System #1'!E33</f>
        <v>November</v>
      </c>
    </row>
    <row r="34" spans="2:16" x14ac:dyDescent="0.2">
      <c r="D34" s="16"/>
    </row>
    <row r="35" spans="2:16" x14ac:dyDescent="0.2">
      <c r="C35" s="16"/>
      <c r="D35" s="16"/>
      <c r="E35" s="16"/>
    </row>
    <row r="36" spans="2:16" x14ac:dyDescent="0.2">
      <c r="B36" s="37"/>
      <c r="C36" s="16"/>
      <c r="D36" s="16"/>
    </row>
    <row r="37" spans="2:16" x14ac:dyDescent="0.2">
      <c r="B37" s="37"/>
      <c r="C37" s="16"/>
      <c r="D37" s="16"/>
    </row>
    <row r="38" spans="2:16" x14ac:dyDescent="0.2">
      <c r="B38" s="37"/>
      <c r="C38" s="16"/>
      <c r="D38" s="16"/>
    </row>
    <row r="39" spans="2:16" hidden="1" x14ac:dyDescent="0.2">
      <c r="B39" s="37"/>
      <c r="C39" s="16">
        <f>VLOOKUP(C33,D60:E71,2,FALSE)</f>
        <v>4</v>
      </c>
      <c r="D39" s="16"/>
      <c r="E39" s="16">
        <f>VLOOKUP(E33,D60:E71,2,FALSE)</f>
        <v>11</v>
      </c>
    </row>
    <row r="40" spans="2:16" hidden="1" x14ac:dyDescent="0.2">
      <c r="B40" s="37"/>
      <c r="C40" s="16"/>
      <c r="D40" s="16"/>
    </row>
    <row r="41" spans="2:16" hidden="1" x14ac:dyDescent="0.2">
      <c r="C41" s="43">
        <v>1</v>
      </c>
      <c r="D41" s="43">
        <f t="shared" ref="D41:N41" si="6">C41+1</f>
        <v>2</v>
      </c>
      <c r="E41" s="43">
        <f t="shared" si="6"/>
        <v>3</v>
      </c>
      <c r="F41" s="43">
        <f t="shared" si="6"/>
        <v>4</v>
      </c>
      <c r="G41" s="43">
        <f t="shared" si="6"/>
        <v>5</v>
      </c>
      <c r="H41" s="43">
        <f t="shared" si="6"/>
        <v>6</v>
      </c>
      <c r="I41" s="43">
        <f t="shared" si="6"/>
        <v>7</v>
      </c>
      <c r="J41" s="43">
        <f t="shared" si="6"/>
        <v>8</v>
      </c>
      <c r="K41" s="43">
        <f t="shared" si="6"/>
        <v>9</v>
      </c>
      <c r="L41" s="43">
        <f t="shared" si="6"/>
        <v>10</v>
      </c>
      <c r="M41" s="43">
        <f t="shared" si="6"/>
        <v>11</v>
      </c>
      <c r="N41" s="43">
        <f t="shared" si="6"/>
        <v>12</v>
      </c>
    </row>
    <row r="42" spans="2:16" hidden="1" x14ac:dyDescent="0.2">
      <c r="C42" s="44">
        <f t="shared" ref="C42:N42" si="7">MAX(C11,0)</f>
        <v>0</v>
      </c>
      <c r="D42" s="44">
        <f t="shared" si="7"/>
        <v>0</v>
      </c>
      <c r="E42" s="44">
        <f t="shared" si="7"/>
        <v>0</v>
      </c>
      <c r="F42" s="44">
        <f t="shared" si="7"/>
        <v>28</v>
      </c>
      <c r="G42" s="44">
        <f t="shared" si="7"/>
        <v>31</v>
      </c>
      <c r="H42" s="44">
        <f t="shared" si="7"/>
        <v>30</v>
      </c>
      <c r="I42" s="44">
        <f t="shared" si="7"/>
        <v>31</v>
      </c>
      <c r="J42" s="44">
        <f t="shared" si="7"/>
        <v>31</v>
      </c>
      <c r="K42" s="44">
        <f t="shared" si="7"/>
        <v>30</v>
      </c>
      <c r="L42" s="44">
        <f t="shared" si="7"/>
        <v>31</v>
      </c>
      <c r="M42" s="44">
        <f t="shared" si="7"/>
        <v>30</v>
      </c>
      <c r="N42" s="44">
        <f t="shared" si="7"/>
        <v>31</v>
      </c>
    </row>
    <row r="43" spans="2:16" hidden="1" x14ac:dyDescent="0.2">
      <c r="C43" s="45">
        <f t="shared" ref="C43:N43" si="8">MAX(C16,0)</f>
        <v>31</v>
      </c>
      <c r="D43" s="45">
        <f t="shared" si="8"/>
        <v>28</v>
      </c>
      <c r="E43" s="45">
        <f t="shared" si="8"/>
        <v>31</v>
      </c>
      <c r="F43" s="45">
        <f t="shared" si="8"/>
        <v>30</v>
      </c>
      <c r="G43" s="45">
        <f t="shared" si="8"/>
        <v>31</v>
      </c>
      <c r="H43" s="45">
        <f t="shared" si="8"/>
        <v>30</v>
      </c>
      <c r="I43" s="45">
        <f t="shared" si="8"/>
        <v>31</v>
      </c>
      <c r="J43" s="45">
        <f t="shared" si="8"/>
        <v>31</v>
      </c>
      <c r="K43" s="45">
        <f t="shared" si="8"/>
        <v>30</v>
      </c>
      <c r="L43" s="45">
        <f t="shared" si="8"/>
        <v>31</v>
      </c>
      <c r="M43" s="45">
        <f t="shared" si="8"/>
        <v>30</v>
      </c>
      <c r="N43" s="45">
        <f t="shared" si="8"/>
        <v>31</v>
      </c>
    </row>
    <row r="44" spans="2:16" hidden="1" x14ac:dyDescent="0.2">
      <c r="C44" s="46">
        <f t="shared" ref="C44:N44" si="9">MAX(C20,0)</f>
        <v>31</v>
      </c>
      <c r="D44" s="46">
        <f t="shared" si="9"/>
        <v>28</v>
      </c>
      <c r="E44" s="46">
        <f t="shared" si="9"/>
        <v>31</v>
      </c>
      <c r="F44" s="46">
        <f t="shared" si="9"/>
        <v>5.0505050505004569E-2</v>
      </c>
      <c r="G44" s="46">
        <f t="shared" si="9"/>
        <v>0</v>
      </c>
      <c r="H44" s="46">
        <f t="shared" si="9"/>
        <v>0</v>
      </c>
      <c r="I44" s="46">
        <f t="shared" si="9"/>
        <v>0</v>
      </c>
      <c r="J44" s="46">
        <f t="shared" si="9"/>
        <v>0</v>
      </c>
      <c r="K44" s="46">
        <f t="shared" si="9"/>
        <v>0</v>
      </c>
      <c r="L44" s="46">
        <f t="shared" si="9"/>
        <v>0</v>
      </c>
      <c r="M44" s="46">
        <f t="shared" si="9"/>
        <v>0</v>
      </c>
      <c r="N44" s="46">
        <f t="shared" si="9"/>
        <v>0</v>
      </c>
    </row>
    <row r="45" spans="2:16" hidden="1" x14ac:dyDescent="0.2">
      <c r="C45" s="16">
        <f t="shared" ref="C45:N45" si="10">IF(AND(C$41&gt;=$C$39,C$41&lt;=$E$39),SUM(C42:C44),0)</f>
        <v>0</v>
      </c>
      <c r="D45" s="16">
        <f t="shared" si="10"/>
        <v>0</v>
      </c>
      <c r="E45" s="16">
        <f t="shared" si="10"/>
        <v>0</v>
      </c>
      <c r="F45" s="16">
        <f t="shared" si="10"/>
        <v>58.050505050505002</v>
      </c>
      <c r="G45" s="16">
        <f t="shared" si="10"/>
        <v>62</v>
      </c>
      <c r="H45" s="16">
        <f t="shared" si="10"/>
        <v>60</v>
      </c>
      <c r="I45" s="16">
        <f t="shared" si="10"/>
        <v>62</v>
      </c>
      <c r="J45" s="16">
        <f t="shared" si="10"/>
        <v>62</v>
      </c>
      <c r="K45" s="16">
        <f t="shared" si="10"/>
        <v>60</v>
      </c>
      <c r="L45" s="16">
        <f t="shared" si="10"/>
        <v>62</v>
      </c>
      <c r="M45" s="16">
        <f t="shared" si="10"/>
        <v>60</v>
      </c>
      <c r="N45" s="16">
        <f t="shared" si="10"/>
        <v>0</v>
      </c>
      <c r="O45" s="16">
        <f>SUM(C45:N45)</f>
        <v>486.05050505050497</v>
      </c>
      <c r="P45" t="s">
        <v>30</v>
      </c>
    </row>
    <row r="46" spans="2:16" hidden="1" x14ac:dyDescent="0.2">
      <c r="C46" s="43"/>
      <c r="D46" s="43"/>
      <c r="E46" s="43"/>
      <c r="F46" s="43"/>
      <c r="G46" s="43"/>
      <c r="H46" s="43"/>
      <c r="I46" s="43"/>
      <c r="J46" s="43"/>
      <c r="K46" s="43"/>
      <c r="L46" s="43"/>
      <c r="M46" s="43"/>
      <c r="N46" s="43"/>
    </row>
    <row r="47" spans="2:16" hidden="1" x14ac:dyDescent="0.2">
      <c r="C47" s="41">
        <f t="shared" ref="C47:N47" si="11">MAX(C11,0)*C13</f>
        <v>0</v>
      </c>
      <c r="D47" s="41">
        <f t="shared" si="11"/>
        <v>0</v>
      </c>
      <c r="E47" s="41">
        <f t="shared" si="11"/>
        <v>0</v>
      </c>
      <c r="F47" s="41">
        <f t="shared" si="11"/>
        <v>55.440000000000005</v>
      </c>
      <c r="G47" s="41">
        <f t="shared" si="11"/>
        <v>66.960000000000008</v>
      </c>
      <c r="H47" s="41">
        <f t="shared" si="11"/>
        <v>48.6</v>
      </c>
      <c r="I47" s="41">
        <f t="shared" si="11"/>
        <v>27.900000000000002</v>
      </c>
      <c r="J47" s="41">
        <f t="shared" si="11"/>
        <v>22.32</v>
      </c>
      <c r="K47" s="41">
        <f t="shared" si="11"/>
        <v>27</v>
      </c>
      <c r="L47" s="41">
        <f t="shared" si="11"/>
        <v>39.06</v>
      </c>
      <c r="M47" s="41">
        <f t="shared" si="11"/>
        <v>27</v>
      </c>
      <c r="N47" s="41">
        <f t="shared" si="11"/>
        <v>22.32</v>
      </c>
    </row>
    <row r="48" spans="2:16" hidden="1" x14ac:dyDescent="0.2">
      <c r="C48" s="41">
        <f t="shared" ref="C48:N48" si="12">MAX(C16,0)*C17</f>
        <v>13.950000000000001</v>
      </c>
      <c r="D48" s="41">
        <f t="shared" si="12"/>
        <v>12.6</v>
      </c>
      <c r="E48" s="41">
        <f t="shared" si="12"/>
        <v>22.32</v>
      </c>
      <c r="F48" s="41">
        <f t="shared" si="12"/>
        <v>59.400000000000006</v>
      </c>
      <c r="G48" s="41">
        <f t="shared" si="12"/>
        <v>66.960000000000008</v>
      </c>
      <c r="H48" s="41">
        <f t="shared" si="12"/>
        <v>48.6</v>
      </c>
      <c r="I48" s="41">
        <f t="shared" si="12"/>
        <v>27.900000000000002</v>
      </c>
      <c r="J48" s="41">
        <f t="shared" si="12"/>
        <v>22.32</v>
      </c>
      <c r="K48" s="41">
        <f t="shared" si="12"/>
        <v>27</v>
      </c>
      <c r="L48" s="41">
        <f t="shared" si="12"/>
        <v>39.06</v>
      </c>
      <c r="M48" s="41">
        <f t="shared" si="12"/>
        <v>27</v>
      </c>
      <c r="N48" s="41">
        <f t="shared" si="12"/>
        <v>22.32</v>
      </c>
    </row>
    <row r="49" spans="2:16" hidden="1" x14ac:dyDescent="0.2">
      <c r="C49" s="42">
        <f t="shared" ref="C49:N49" si="13">MAX(C20,0)*C21</f>
        <v>13.950000000000001</v>
      </c>
      <c r="D49" s="42">
        <f t="shared" si="13"/>
        <v>12.6</v>
      </c>
      <c r="E49" s="42">
        <f t="shared" si="13"/>
        <v>22.32</v>
      </c>
      <c r="F49" s="42">
        <f t="shared" si="13"/>
        <v>9.9999999999909051E-2</v>
      </c>
      <c r="G49" s="42">
        <f t="shared" si="13"/>
        <v>0</v>
      </c>
      <c r="H49" s="42">
        <f t="shared" si="13"/>
        <v>0</v>
      </c>
      <c r="I49" s="42">
        <f t="shared" si="13"/>
        <v>0</v>
      </c>
      <c r="J49" s="42">
        <f t="shared" si="13"/>
        <v>0</v>
      </c>
      <c r="K49" s="42">
        <f t="shared" si="13"/>
        <v>0</v>
      </c>
      <c r="L49" s="42">
        <f t="shared" si="13"/>
        <v>0</v>
      </c>
      <c r="M49" s="42">
        <f t="shared" si="13"/>
        <v>0</v>
      </c>
      <c r="N49" s="42">
        <f t="shared" si="13"/>
        <v>0</v>
      </c>
    </row>
    <row r="50" spans="2:16" hidden="1" x14ac:dyDescent="0.2">
      <c r="C50" s="16">
        <f t="shared" ref="C50:N50" si="14">IF(AND(C$41&gt;=$C$39,C$41&lt;=$E$39),SUM(C47:C49),0)</f>
        <v>0</v>
      </c>
      <c r="D50" s="16">
        <f t="shared" si="14"/>
        <v>0</v>
      </c>
      <c r="E50" s="16">
        <f t="shared" si="14"/>
        <v>0</v>
      </c>
      <c r="F50" s="16">
        <f t="shared" si="14"/>
        <v>114.93999999999991</v>
      </c>
      <c r="G50" s="16">
        <f t="shared" si="14"/>
        <v>133.92000000000002</v>
      </c>
      <c r="H50" s="16">
        <f t="shared" si="14"/>
        <v>97.2</v>
      </c>
      <c r="I50" s="16">
        <f t="shared" si="14"/>
        <v>55.800000000000004</v>
      </c>
      <c r="J50" s="16">
        <f t="shared" si="14"/>
        <v>44.64</v>
      </c>
      <c r="K50" s="16">
        <f t="shared" si="14"/>
        <v>54</v>
      </c>
      <c r="L50" s="16">
        <f t="shared" si="14"/>
        <v>78.12</v>
      </c>
      <c r="M50" s="16">
        <f t="shared" si="14"/>
        <v>54</v>
      </c>
      <c r="N50" s="16">
        <f t="shared" si="14"/>
        <v>0</v>
      </c>
      <c r="O50" s="16">
        <f>SUM(C50:N50)</f>
        <v>632.61999999999989</v>
      </c>
      <c r="P50" t="s">
        <v>21</v>
      </c>
    </row>
    <row r="51" spans="2:16" hidden="1" x14ac:dyDescent="0.2">
      <c r="C51" s="16"/>
      <c r="D51" s="16"/>
      <c r="E51" s="16"/>
      <c r="F51" s="16"/>
      <c r="G51" s="15"/>
      <c r="H51" s="16"/>
      <c r="I51" s="16"/>
      <c r="J51" s="16"/>
      <c r="K51" s="16"/>
      <c r="L51" s="16"/>
      <c r="M51" s="16"/>
      <c r="N51" s="16"/>
    </row>
    <row r="52" spans="2:16" hidden="1" x14ac:dyDescent="0.2">
      <c r="B52" t="s">
        <v>78</v>
      </c>
      <c r="C52" s="16"/>
      <c r="D52" s="16"/>
      <c r="E52" s="16"/>
      <c r="F52" s="16"/>
      <c r="G52" s="15"/>
      <c r="H52" s="16"/>
      <c r="I52" s="16"/>
      <c r="J52" s="16"/>
      <c r="K52" s="16"/>
      <c r="L52" s="16"/>
      <c r="M52" s="16"/>
      <c r="N52" s="16"/>
    </row>
    <row r="53" spans="2:16" hidden="1" x14ac:dyDescent="0.2">
      <c r="B53" t="s">
        <v>79</v>
      </c>
      <c r="C53" s="16"/>
      <c r="D53" s="16"/>
      <c r="E53" s="16"/>
      <c r="F53" s="16"/>
      <c r="G53" s="15"/>
      <c r="H53" s="16"/>
      <c r="I53" s="16"/>
      <c r="J53" s="16"/>
      <c r="K53" s="16"/>
      <c r="L53" s="16"/>
      <c r="M53" s="16"/>
      <c r="N53" s="16"/>
    </row>
    <row r="54" spans="2:16" hidden="1" x14ac:dyDescent="0.2">
      <c r="C54" s="16"/>
      <c r="D54" s="16"/>
      <c r="E54" s="16"/>
      <c r="F54" s="16"/>
      <c r="G54" s="15"/>
      <c r="H54" s="16"/>
      <c r="I54" s="16"/>
      <c r="J54" s="16"/>
      <c r="K54" s="16"/>
      <c r="L54" s="16"/>
      <c r="M54" s="16"/>
      <c r="N54" s="16"/>
    </row>
    <row r="55" spans="2:16" hidden="1" x14ac:dyDescent="0.2">
      <c r="B55" s="93" t="str">
        <f>C3 &amp; " " &amp; ROUND(D3,0)</f>
        <v>September  1</v>
      </c>
      <c r="C55" s="99"/>
      <c r="D55" s="93">
        <f>VLOOKUP(B55,Date!E1:F365,2,FALSE)</f>
        <v>244</v>
      </c>
      <c r="E55" s="16"/>
      <c r="F55" s="16"/>
      <c r="G55" s="15"/>
      <c r="H55" s="16"/>
      <c r="I55" s="16"/>
      <c r="J55" s="16"/>
      <c r="K55" s="16"/>
      <c r="L55" s="16"/>
      <c r="M55" s="16"/>
      <c r="N55" s="16"/>
    </row>
    <row r="56" spans="2:16" hidden="1" x14ac:dyDescent="0.2">
      <c r="B56" s="93" t="str">
        <f>VLOOKUP(D56,Date!F1:H1095,2,FALSE)</f>
        <v>April</v>
      </c>
      <c r="C56" s="93">
        <f>VLOOKUP(D56,Date!F1:H1095,3,FALSE)</f>
        <v>3</v>
      </c>
      <c r="D56" s="100">
        <f>ROUND(C4*30.5,0)+D55</f>
        <v>458</v>
      </c>
      <c r="E56" s="16"/>
      <c r="F56" s="16"/>
      <c r="G56" s="15"/>
      <c r="H56" s="16"/>
      <c r="I56" s="16"/>
      <c r="J56" s="16"/>
      <c r="K56" s="16"/>
      <c r="L56" s="16"/>
      <c r="M56" s="16"/>
      <c r="N56" s="16"/>
    </row>
    <row r="57" spans="2:16" hidden="1" x14ac:dyDescent="0.2"/>
    <row r="58" spans="2:16" hidden="1" x14ac:dyDescent="0.2">
      <c r="B58" s="128" t="str">
        <f>C5 &amp; " " &amp; ROUND(D5,0)</f>
        <v>April 3</v>
      </c>
      <c r="D58" s="16">
        <f>VLOOKUP(B58,Date!E1:F365,2,FALSE)</f>
        <v>93</v>
      </c>
      <c r="I58" s="40"/>
    </row>
    <row r="59" spans="2:16" hidden="1" x14ac:dyDescent="0.2">
      <c r="B59" s="127">
        <f>IF(SUM(C20:N20)&gt;0,SUM(C20:N20),IF(SUM(C16:N16)&gt;0,SUM(C16:N16),SUM(C11:N11)+D58-1))</f>
        <v>90.050505050505009</v>
      </c>
      <c r="D59" s="15">
        <f>IF(B59&lt;0.5,365,ROUND(B59,0))</f>
        <v>90</v>
      </c>
    </row>
    <row r="60" spans="2:16" hidden="1" x14ac:dyDescent="0.2">
      <c r="B60" s="1" t="s">
        <v>0</v>
      </c>
      <c r="C60">
        <v>1</v>
      </c>
      <c r="D60" s="1" t="s">
        <v>0</v>
      </c>
      <c r="E60" s="16">
        <v>1</v>
      </c>
    </row>
    <row r="61" spans="2:16" hidden="1" x14ac:dyDescent="0.2">
      <c r="B61" s="1" t="s">
        <v>1</v>
      </c>
      <c r="C61">
        <f t="shared" ref="C61:C87" si="15">C60+1</f>
        <v>2</v>
      </c>
      <c r="D61" s="1" t="s">
        <v>1</v>
      </c>
      <c r="E61" s="16">
        <f t="shared" ref="E61:E71" si="16">E60+1</f>
        <v>2</v>
      </c>
    </row>
    <row r="62" spans="2:16" hidden="1" x14ac:dyDescent="0.2">
      <c r="B62" s="1" t="s">
        <v>2</v>
      </c>
      <c r="C62">
        <f t="shared" si="15"/>
        <v>3</v>
      </c>
      <c r="D62" s="1" t="s">
        <v>2</v>
      </c>
      <c r="E62" s="16">
        <f t="shared" si="16"/>
        <v>3</v>
      </c>
    </row>
    <row r="63" spans="2:16" hidden="1" x14ac:dyDescent="0.2">
      <c r="B63" s="1" t="s">
        <v>3</v>
      </c>
      <c r="C63">
        <f t="shared" si="15"/>
        <v>4</v>
      </c>
      <c r="D63" s="1" t="s">
        <v>3</v>
      </c>
      <c r="E63" s="16">
        <f t="shared" si="16"/>
        <v>4</v>
      </c>
    </row>
    <row r="64" spans="2:16" hidden="1" x14ac:dyDescent="0.2">
      <c r="B64" s="1" t="s">
        <v>4</v>
      </c>
      <c r="C64">
        <f t="shared" si="15"/>
        <v>5</v>
      </c>
      <c r="D64" s="1" t="s">
        <v>4</v>
      </c>
      <c r="E64" s="16">
        <f t="shared" si="16"/>
        <v>5</v>
      </c>
    </row>
    <row r="65" spans="2:5" hidden="1" x14ac:dyDescent="0.2">
      <c r="B65" s="1" t="s">
        <v>5</v>
      </c>
      <c r="C65">
        <f t="shared" si="15"/>
        <v>6</v>
      </c>
      <c r="D65" s="1" t="s">
        <v>5</v>
      </c>
      <c r="E65" s="16">
        <f t="shared" si="16"/>
        <v>6</v>
      </c>
    </row>
    <row r="66" spans="2:5" hidden="1" x14ac:dyDescent="0.2">
      <c r="B66" s="1" t="s">
        <v>6</v>
      </c>
      <c r="C66">
        <f t="shared" si="15"/>
        <v>7</v>
      </c>
      <c r="D66" s="1" t="s">
        <v>6</v>
      </c>
      <c r="E66" s="16">
        <f t="shared" si="16"/>
        <v>7</v>
      </c>
    </row>
    <row r="67" spans="2:5" hidden="1" x14ac:dyDescent="0.2">
      <c r="B67" s="1" t="s">
        <v>7</v>
      </c>
      <c r="C67">
        <f t="shared" si="15"/>
        <v>8</v>
      </c>
      <c r="D67" s="1" t="s">
        <v>7</v>
      </c>
      <c r="E67" s="16">
        <f t="shared" si="16"/>
        <v>8</v>
      </c>
    </row>
    <row r="68" spans="2:5" hidden="1" x14ac:dyDescent="0.2">
      <c r="B68" s="1" t="s">
        <v>8</v>
      </c>
      <c r="C68">
        <f t="shared" si="15"/>
        <v>9</v>
      </c>
      <c r="D68" s="1" t="s">
        <v>8</v>
      </c>
      <c r="E68" s="16">
        <f t="shared" si="16"/>
        <v>9</v>
      </c>
    </row>
    <row r="69" spans="2:5" hidden="1" x14ac:dyDescent="0.2">
      <c r="B69" s="1" t="s">
        <v>9</v>
      </c>
      <c r="C69">
        <f t="shared" si="15"/>
        <v>10</v>
      </c>
      <c r="D69" s="1" t="s">
        <v>9</v>
      </c>
      <c r="E69" s="16">
        <f t="shared" si="16"/>
        <v>10</v>
      </c>
    </row>
    <row r="70" spans="2:5" hidden="1" x14ac:dyDescent="0.2">
      <c r="B70" s="1" t="s">
        <v>10</v>
      </c>
      <c r="C70">
        <f t="shared" si="15"/>
        <v>11</v>
      </c>
      <c r="D70" s="1" t="s">
        <v>10</v>
      </c>
      <c r="E70" s="16">
        <f t="shared" si="16"/>
        <v>11</v>
      </c>
    </row>
    <row r="71" spans="2:5" hidden="1" x14ac:dyDescent="0.2">
      <c r="B71" s="1" t="s">
        <v>11</v>
      </c>
      <c r="C71">
        <f t="shared" si="15"/>
        <v>12</v>
      </c>
      <c r="D71" s="1" t="s">
        <v>11</v>
      </c>
      <c r="E71" s="16">
        <f t="shared" si="16"/>
        <v>12</v>
      </c>
    </row>
    <row r="72" spans="2:5" hidden="1" x14ac:dyDescent="0.2">
      <c r="B72" s="1" t="s">
        <v>0</v>
      </c>
      <c r="C72">
        <f t="shared" si="15"/>
        <v>13</v>
      </c>
      <c r="D72" s="1" t="s">
        <v>0</v>
      </c>
    </row>
    <row r="73" spans="2:5" hidden="1" x14ac:dyDescent="0.2">
      <c r="B73" s="1" t="s">
        <v>1</v>
      </c>
      <c r="C73">
        <f t="shared" si="15"/>
        <v>14</v>
      </c>
      <c r="D73" s="1" t="s">
        <v>1</v>
      </c>
    </row>
    <row r="74" spans="2:5" hidden="1" x14ac:dyDescent="0.2">
      <c r="B74" s="1" t="s">
        <v>2</v>
      </c>
      <c r="C74">
        <f t="shared" si="15"/>
        <v>15</v>
      </c>
      <c r="D74" s="1" t="s">
        <v>2</v>
      </c>
    </row>
    <row r="75" spans="2:5" hidden="1" x14ac:dyDescent="0.2">
      <c r="B75" s="1" t="s">
        <v>3</v>
      </c>
      <c r="C75">
        <f t="shared" si="15"/>
        <v>16</v>
      </c>
      <c r="D75" s="1" t="s">
        <v>3</v>
      </c>
    </row>
    <row r="76" spans="2:5" hidden="1" x14ac:dyDescent="0.2">
      <c r="B76" s="1" t="s">
        <v>4</v>
      </c>
      <c r="C76">
        <f t="shared" si="15"/>
        <v>17</v>
      </c>
      <c r="D76" s="1" t="s">
        <v>4</v>
      </c>
    </row>
    <row r="77" spans="2:5" hidden="1" x14ac:dyDescent="0.2">
      <c r="B77" s="1" t="s">
        <v>5</v>
      </c>
      <c r="C77">
        <f t="shared" si="15"/>
        <v>18</v>
      </c>
      <c r="D77" s="1" t="s">
        <v>5</v>
      </c>
    </row>
    <row r="78" spans="2:5" hidden="1" x14ac:dyDescent="0.2">
      <c r="B78" s="1" t="s">
        <v>6</v>
      </c>
      <c r="C78">
        <f t="shared" si="15"/>
        <v>19</v>
      </c>
      <c r="D78" s="1" t="s">
        <v>6</v>
      </c>
    </row>
    <row r="79" spans="2:5" hidden="1" x14ac:dyDescent="0.2">
      <c r="B79" s="1" t="s">
        <v>7</v>
      </c>
      <c r="C79">
        <f t="shared" si="15"/>
        <v>20</v>
      </c>
      <c r="D79" s="1" t="s">
        <v>7</v>
      </c>
    </row>
    <row r="80" spans="2:5" hidden="1" x14ac:dyDescent="0.2">
      <c r="C80">
        <f t="shared" si="15"/>
        <v>21</v>
      </c>
    </row>
    <row r="81" spans="3:3" hidden="1" x14ac:dyDescent="0.2">
      <c r="C81">
        <f t="shared" si="15"/>
        <v>22</v>
      </c>
    </row>
    <row r="82" spans="3:3" hidden="1" x14ac:dyDescent="0.2">
      <c r="C82">
        <f t="shared" si="15"/>
        <v>23</v>
      </c>
    </row>
    <row r="83" spans="3:3" hidden="1" x14ac:dyDescent="0.2">
      <c r="C83">
        <f t="shared" si="15"/>
        <v>24</v>
      </c>
    </row>
    <row r="84" spans="3:3" hidden="1" x14ac:dyDescent="0.2">
      <c r="C84">
        <f t="shared" si="15"/>
        <v>25</v>
      </c>
    </row>
    <row r="85" spans="3:3" hidden="1" x14ac:dyDescent="0.2">
      <c r="C85">
        <f t="shared" si="15"/>
        <v>26</v>
      </c>
    </row>
    <row r="86" spans="3:3" hidden="1" x14ac:dyDescent="0.2">
      <c r="C86">
        <f t="shared" si="15"/>
        <v>27</v>
      </c>
    </row>
    <row r="87" spans="3:3" hidden="1" x14ac:dyDescent="0.2">
      <c r="C87">
        <f t="shared" si="15"/>
        <v>28</v>
      </c>
    </row>
    <row r="88" spans="3:3" hidden="1" x14ac:dyDescent="0.2">
      <c r="C88">
        <f>IF(C5=B61,28,29)</f>
        <v>29</v>
      </c>
    </row>
    <row r="89" spans="3:3" hidden="1" x14ac:dyDescent="0.2">
      <c r="C89">
        <f>IF(C5=B61,28,30)</f>
        <v>30</v>
      </c>
    </row>
    <row r="90" spans="3:3" hidden="1" x14ac:dyDescent="0.2">
      <c r="C90">
        <f>IF(OR(C5=B63,C5=B65,C5=B68,C5=B70),30,IF(C5=B61,28,31))</f>
        <v>30</v>
      </c>
    </row>
    <row r="91" spans="3:3" hidden="1" x14ac:dyDescent="0.2"/>
  </sheetData>
  <mergeCells count="2">
    <mergeCell ref="B24:E24"/>
    <mergeCell ref="B28:B29"/>
  </mergeCells>
  <phoneticPr fontId="0" type="noConversion"/>
  <dataValidations xWindow="491" yWindow="258" count="2">
    <dataValidation type="list" allowBlank="1" showInputMessage="1" showErrorMessage="1" sqref="D4" xr:uid="{00000000-0002-0000-0400-000000000000}">
      <formula1>#REF!</formula1>
    </dataValidation>
    <dataValidation type="list" allowBlank="1" showInputMessage="1" showErrorMessage="1" sqref="C33 E33" xr:uid="{00000000-0002-0000-0400-000001000000}">
      <formula1>$B$61:$B$65</formula1>
    </dataValidation>
  </dataValidations>
  <pageMargins left="0.75" right="0.75" top="1" bottom="1" header="0.5" footer="0.5"/>
  <pageSetup scale="85"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B2:P91"/>
  <sheetViews>
    <sheetView showGridLines="0" topLeftCell="A7" zoomScale="95" workbookViewId="0">
      <selection activeCell="G33" sqref="G33"/>
    </sheetView>
  </sheetViews>
  <sheetFormatPr defaultRowHeight="12.75" x14ac:dyDescent="0.2"/>
  <cols>
    <col min="1" max="1" width="3.7109375" customWidth="1"/>
    <col min="2" max="2" width="22.5703125" customWidth="1"/>
    <col min="3" max="3" width="12.85546875" customWidth="1"/>
    <col min="4" max="4" width="11.28515625" customWidth="1"/>
    <col min="5" max="5" width="10.7109375" customWidth="1"/>
    <col min="6" max="6" width="8.5703125" customWidth="1"/>
    <col min="11" max="11" width="9.85546875" customWidth="1"/>
    <col min="14" max="14" width="9.7109375" customWidth="1"/>
  </cols>
  <sheetData>
    <row r="2" spans="2:14" x14ac:dyDescent="0.2">
      <c r="B2" t="s">
        <v>77</v>
      </c>
      <c r="C2" s="17" t="str">
        <f>'Prod System #1'!C2</f>
        <v>Cow-Calf</v>
      </c>
    </row>
    <row r="3" spans="2:14" x14ac:dyDescent="0.2">
      <c r="B3" t="str">
        <f>IF(C2=B52,"Avg. Birth Date","Purchase Date")</f>
        <v>Avg. Birth Date</v>
      </c>
      <c r="C3" s="17" t="str">
        <f>'Prod System #1'!C3</f>
        <v xml:space="preserve">September </v>
      </c>
      <c r="D3" s="27">
        <f>'Prod System #1'!D3</f>
        <v>1</v>
      </c>
    </row>
    <row r="4" spans="2:14" x14ac:dyDescent="0.2">
      <c r="B4" t="str">
        <f>IF(C2=B52,"Wean Age (months)","Avg. Purchase Age")</f>
        <v>Wean Age (months)</v>
      </c>
      <c r="C4" s="28">
        <f>'Prod System #1'!C4</f>
        <v>7</v>
      </c>
      <c r="D4" s="5"/>
    </row>
    <row r="5" spans="2:14" x14ac:dyDescent="0.2">
      <c r="B5" t="str">
        <f>IF(C2=B52,"Avg. Wean Date","Avg. Purchase Weight")</f>
        <v>Avg. Wean Date</v>
      </c>
      <c r="C5" s="48" t="str">
        <f>IF(C2=B52,B56,C3)</f>
        <v>April</v>
      </c>
      <c r="D5" s="101">
        <f>IF(C2=B52,C56,D3)</f>
        <v>3</v>
      </c>
    </row>
    <row r="6" spans="2:14" x14ac:dyDescent="0.2">
      <c r="B6" t="str">
        <f>IF(C2=B52,"Wean Weight (avg. lbs)","Purchase Weight (avg. lbs)")</f>
        <v>Wean Weight (avg. lbs)</v>
      </c>
      <c r="C6" s="102">
        <f>'Prod System #1'!C6+'Prod System #1'!E6</f>
        <v>575</v>
      </c>
      <c r="D6" s="24"/>
      <c r="E6" s="26"/>
    </row>
    <row r="7" spans="2:14" x14ac:dyDescent="0.2">
      <c r="B7" t="s">
        <v>19</v>
      </c>
      <c r="C7" s="26">
        <f>'Prod System #1'!C7</f>
        <v>1250</v>
      </c>
    </row>
    <row r="8" spans="2:14" x14ac:dyDescent="0.2">
      <c r="B8" t="s">
        <v>22</v>
      </c>
      <c r="C8" s="103">
        <f>'Prod System #1'!C8</f>
        <v>0.1</v>
      </c>
    </row>
    <row r="9" spans="2:14" ht="13.5" thickBot="1" x14ac:dyDescent="0.25">
      <c r="C9" s="16"/>
      <c r="D9" s="16"/>
      <c r="E9" s="16"/>
      <c r="F9" s="16"/>
      <c r="G9" s="16"/>
      <c r="H9" s="16"/>
      <c r="I9" s="16"/>
      <c r="J9" s="16"/>
      <c r="K9" s="16"/>
      <c r="L9" s="16"/>
      <c r="M9" s="16"/>
      <c r="N9" s="16"/>
    </row>
    <row r="10" spans="2:14" ht="13.5" thickTop="1" x14ac:dyDescent="0.2">
      <c r="B10" s="6" t="s">
        <v>14</v>
      </c>
      <c r="C10" s="7" t="s">
        <v>0</v>
      </c>
      <c r="D10" s="7" t="s">
        <v>1</v>
      </c>
      <c r="E10" s="7" t="s">
        <v>2</v>
      </c>
      <c r="F10" s="7" t="s">
        <v>3</v>
      </c>
      <c r="G10" s="7" t="s">
        <v>4</v>
      </c>
      <c r="H10" s="7" t="s">
        <v>5</v>
      </c>
      <c r="I10" s="7" t="s">
        <v>6</v>
      </c>
      <c r="J10" s="7" t="s">
        <v>7</v>
      </c>
      <c r="K10" s="7" t="s">
        <v>8</v>
      </c>
      <c r="L10" s="7" t="s">
        <v>9</v>
      </c>
      <c r="M10" s="7" t="s">
        <v>10</v>
      </c>
      <c r="N10" s="8" t="s">
        <v>11</v>
      </c>
    </row>
    <row r="11" spans="2:14" x14ac:dyDescent="0.2">
      <c r="B11" s="9" t="s">
        <v>12</v>
      </c>
      <c r="C11" s="95" t="str">
        <f>IF(C10=$C5,C12-$D5+1,"")</f>
        <v/>
      </c>
      <c r="D11" s="94" t="str">
        <f t="shared" ref="D11:N11" si="0">IF(AND(C11&gt;0,C11&lt;&gt;""),IF(C14&gt;=$C$7,"",IF((C14+(D12*D13))&lt;$C$7,D12,($C$7-C14)/D13)),IF(D10=$C5,D12-$D5+1,""))</f>
        <v/>
      </c>
      <c r="E11" s="94" t="str">
        <f t="shared" si="0"/>
        <v/>
      </c>
      <c r="F11" s="94">
        <f t="shared" si="0"/>
        <v>28</v>
      </c>
      <c r="G11" s="94">
        <f t="shared" si="0"/>
        <v>31</v>
      </c>
      <c r="H11" s="94">
        <f t="shared" si="0"/>
        <v>30</v>
      </c>
      <c r="I11" s="94">
        <f t="shared" si="0"/>
        <v>31</v>
      </c>
      <c r="J11" s="94">
        <f t="shared" si="0"/>
        <v>31</v>
      </c>
      <c r="K11" s="94">
        <f t="shared" si="0"/>
        <v>30</v>
      </c>
      <c r="L11" s="94">
        <f t="shared" si="0"/>
        <v>31</v>
      </c>
      <c r="M11" s="94">
        <f t="shared" si="0"/>
        <v>30</v>
      </c>
      <c r="N11" s="97">
        <f t="shared" si="0"/>
        <v>31</v>
      </c>
    </row>
    <row r="12" spans="2:14" x14ac:dyDescent="0.2">
      <c r="B12" s="9" t="s">
        <v>12</v>
      </c>
      <c r="C12" s="3">
        <v>31</v>
      </c>
      <c r="D12" s="3">
        <v>28</v>
      </c>
      <c r="E12" s="3">
        <v>31</v>
      </c>
      <c r="F12" s="3">
        <v>30</v>
      </c>
      <c r="G12" s="3">
        <v>31</v>
      </c>
      <c r="H12" s="3">
        <v>30</v>
      </c>
      <c r="I12" s="3">
        <v>31</v>
      </c>
      <c r="J12" s="3">
        <v>31</v>
      </c>
      <c r="K12" s="3">
        <v>30</v>
      </c>
      <c r="L12" s="3">
        <v>31</v>
      </c>
      <c r="M12" s="3">
        <v>30</v>
      </c>
      <c r="N12" s="10">
        <v>31</v>
      </c>
    </row>
    <row r="13" spans="2:14" x14ac:dyDescent="0.2">
      <c r="B13" s="9" t="s">
        <v>40</v>
      </c>
      <c r="C13" s="30">
        <f>'Prod System #1'!C13 + 'Prod System #1'!C13*'Prod System #1'!$C$8</f>
        <v>0.55000000000000004</v>
      </c>
      <c r="D13" s="30">
        <f>'Prod System #1'!D13 + 'Prod System #1'!D13*'Prod System #1'!$C$8</f>
        <v>0.55000000000000004</v>
      </c>
      <c r="E13" s="30">
        <f>'Prod System #1'!E13 + 'Prod System #1'!E13*'Prod System #1'!$C$8</f>
        <v>0.88000000000000012</v>
      </c>
      <c r="F13" s="30">
        <f>'Prod System #1'!F13 + 'Prod System #1'!F13*'Prod System #1'!$C$8</f>
        <v>2.4200000000000004</v>
      </c>
      <c r="G13" s="30">
        <f>'Prod System #1'!G13 + 'Prod System #1'!G13*'Prod System #1'!$C$8</f>
        <v>2.6399999999999997</v>
      </c>
      <c r="H13" s="30">
        <f>'Prod System #1'!H13 + 'Prod System #1'!H13*'Prod System #1'!$C$8</f>
        <v>1.98</v>
      </c>
      <c r="I13" s="30">
        <f>'Prod System #1'!I13 + 'Prod System #1'!I13*'Prod System #1'!$C$8</f>
        <v>1.1000000000000001</v>
      </c>
      <c r="J13" s="30">
        <f>'Prod System #1'!J13 + 'Prod System #1'!J13*'Prod System #1'!$C$8</f>
        <v>0.88000000000000012</v>
      </c>
      <c r="K13" s="30">
        <f>'Prod System #1'!K13 + 'Prod System #1'!K13*'Prod System #1'!$C$8</f>
        <v>1.1000000000000001</v>
      </c>
      <c r="L13" s="30">
        <f>'Prod System #1'!L13 + 'Prod System #1'!L13*'Prod System #1'!$C$8</f>
        <v>1.5399999999999998</v>
      </c>
      <c r="M13" s="30">
        <f>'Prod System #1'!M13 + 'Prod System #1'!M13*'Prod System #1'!$C$8</f>
        <v>1.1000000000000001</v>
      </c>
      <c r="N13" s="47">
        <f>'Prod System #1'!N13 + 'Prod System #1'!N13*'Prod System #1'!$C$8</f>
        <v>0.88000000000000012</v>
      </c>
    </row>
    <row r="14" spans="2:14" ht="13.5" thickBot="1" x14ac:dyDescent="0.25">
      <c r="B14" s="11" t="s">
        <v>18</v>
      </c>
      <c r="C14" s="96" t="str">
        <f>IF(C11="","",C6+C11*C13)</f>
        <v/>
      </c>
      <c r="D14" s="96" t="str">
        <f t="shared" ref="D14:N14" si="1">IF(D11="","",IF(D11=D12,IF(AND(C11&gt;0,C11&lt;&gt;""),C14 + (D11*D13),$C6+(D11*D13)),IF(AND(C11&gt;0,C11&lt;&gt;""),C14 + (D11*D13),$C6+(D11*D13))))</f>
        <v/>
      </c>
      <c r="E14" s="96" t="str">
        <f t="shared" si="1"/>
        <v/>
      </c>
      <c r="F14" s="96">
        <f t="shared" si="1"/>
        <v>642.76</v>
      </c>
      <c r="G14" s="96">
        <f t="shared" si="1"/>
        <v>724.6</v>
      </c>
      <c r="H14" s="96">
        <f t="shared" si="1"/>
        <v>784</v>
      </c>
      <c r="I14" s="96">
        <f t="shared" si="1"/>
        <v>818.1</v>
      </c>
      <c r="J14" s="96">
        <f t="shared" si="1"/>
        <v>845.38</v>
      </c>
      <c r="K14" s="96">
        <f t="shared" si="1"/>
        <v>878.38</v>
      </c>
      <c r="L14" s="96">
        <f t="shared" si="1"/>
        <v>926.12</v>
      </c>
      <c r="M14" s="96">
        <f t="shared" si="1"/>
        <v>959.12</v>
      </c>
      <c r="N14" s="98">
        <f t="shared" si="1"/>
        <v>986.4</v>
      </c>
    </row>
    <row r="15" spans="2:14" ht="13.5" thickTop="1" x14ac:dyDescent="0.2">
      <c r="B15" s="6" t="s">
        <v>14</v>
      </c>
      <c r="C15" s="7" t="s">
        <v>0</v>
      </c>
      <c r="D15" s="7" t="s">
        <v>1</v>
      </c>
      <c r="E15" s="7" t="s">
        <v>2</v>
      </c>
      <c r="F15" s="7" t="s">
        <v>3</v>
      </c>
      <c r="G15" s="7" t="s">
        <v>4</v>
      </c>
      <c r="H15" s="7" t="s">
        <v>5</v>
      </c>
      <c r="I15" s="7" t="s">
        <v>6</v>
      </c>
      <c r="J15" s="7" t="s">
        <v>7</v>
      </c>
      <c r="K15" s="1" t="s">
        <v>8</v>
      </c>
      <c r="L15" s="7" t="s">
        <v>9</v>
      </c>
      <c r="M15" s="7" t="s">
        <v>10</v>
      </c>
      <c r="N15" s="8" t="s">
        <v>11</v>
      </c>
    </row>
    <row r="16" spans="2:14" x14ac:dyDescent="0.2">
      <c r="B16" s="9" t="s">
        <v>12</v>
      </c>
      <c r="C16" s="4">
        <f>IF(N14&gt;=$C$7,"",IF((N14+(C12*C17))&lt;$C$7,C12,($C$7-N14)/C17))</f>
        <v>31</v>
      </c>
      <c r="D16" s="4">
        <f t="shared" ref="D16:N16" si="2">IF(C18&gt;=$C$7,"",IF((C18+(D12*D17))&lt;$C$7,D12,($C$7-C18)/D17))</f>
        <v>28</v>
      </c>
      <c r="E16" s="4">
        <f t="shared" si="2"/>
        <v>31</v>
      </c>
      <c r="F16" s="4">
        <f t="shared" si="2"/>
        <v>30</v>
      </c>
      <c r="G16" s="4">
        <f t="shared" si="2"/>
        <v>31</v>
      </c>
      <c r="H16" s="4">
        <f t="shared" si="2"/>
        <v>24.964646464646613</v>
      </c>
      <c r="I16" s="4" t="str">
        <f t="shared" si="2"/>
        <v/>
      </c>
      <c r="J16" s="4" t="str">
        <f t="shared" si="2"/>
        <v/>
      </c>
      <c r="K16" s="4" t="str">
        <f t="shared" si="2"/>
        <v/>
      </c>
      <c r="L16" s="4" t="str">
        <f t="shared" si="2"/>
        <v/>
      </c>
      <c r="M16" s="4" t="str">
        <f t="shared" si="2"/>
        <v/>
      </c>
      <c r="N16" s="14" t="str">
        <f t="shared" si="2"/>
        <v/>
      </c>
    </row>
    <row r="17" spans="2:14" x14ac:dyDescent="0.2">
      <c r="B17" s="9" t="s">
        <v>40</v>
      </c>
      <c r="C17" s="30">
        <f>'Prod System #1'!C17 + 'Prod System #1'!C17*'Prod System #1'!$C$8</f>
        <v>0.55000000000000004</v>
      </c>
      <c r="D17" s="30">
        <f>'Prod System #1'!D17 + 'Prod System #1'!D17*'Prod System #1'!$C$8</f>
        <v>0.55000000000000004</v>
      </c>
      <c r="E17" s="30">
        <f>'Prod System #1'!E17 + 'Prod System #1'!E17*'Prod System #1'!$C$8</f>
        <v>0.88000000000000012</v>
      </c>
      <c r="F17" s="30">
        <f>'Prod System #1'!F17 + 'Prod System #1'!F17*'Prod System #1'!$C$8</f>
        <v>2.4200000000000004</v>
      </c>
      <c r="G17" s="30">
        <f>'Prod System #1'!G17 + 'Prod System #1'!G17*'Prod System #1'!$C$8</f>
        <v>2.6399999999999997</v>
      </c>
      <c r="H17" s="30">
        <f>'Prod System #1'!H17 + 'Prod System #1'!H17*'Prod System #1'!$C$8</f>
        <v>1.98</v>
      </c>
      <c r="I17" s="30">
        <f>'Prod System #1'!I17 + 'Prod System #1'!I17*'Prod System #1'!$C$8</f>
        <v>1.1000000000000001</v>
      </c>
      <c r="J17" s="30">
        <f>'Prod System #1'!J17 + 'Prod System #1'!J17*'Prod System #1'!$C$8</f>
        <v>0.88000000000000012</v>
      </c>
      <c r="K17" s="30">
        <f>'Prod System #1'!K17 + 'Prod System #1'!K17*'Prod System #1'!$C$8</f>
        <v>1.1000000000000001</v>
      </c>
      <c r="L17" s="30">
        <f>'Prod System #1'!L17 + 'Prod System #1'!L17*'Prod System #1'!$C$8</f>
        <v>1.5399999999999998</v>
      </c>
      <c r="M17" s="30">
        <f>'Prod System #1'!M17 + 'Prod System #1'!M17*'Prod System #1'!$C$8</f>
        <v>1.1000000000000001</v>
      </c>
      <c r="N17" s="47">
        <f>'Prod System #1'!N17 + 'Prod System #1'!N17*'Prod System #1'!$C$8</f>
        <v>0.88000000000000012</v>
      </c>
    </row>
    <row r="18" spans="2:14" ht="13.5" thickBot="1" x14ac:dyDescent="0.25">
      <c r="B18" s="11" t="s">
        <v>18</v>
      </c>
      <c r="C18" s="12">
        <f>IF(C16="","",C16*C17+N14)</f>
        <v>1003.4499999999999</v>
      </c>
      <c r="D18" s="12">
        <f t="shared" ref="D18:N18" si="3">IF(D16="","",D16*D17+C18)</f>
        <v>1018.8499999999999</v>
      </c>
      <c r="E18" s="12">
        <f t="shared" si="3"/>
        <v>1046.1299999999999</v>
      </c>
      <c r="F18" s="12">
        <f t="shared" si="3"/>
        <v>1118.7299999999998</v>
      </c>
      <c r="G18" s="12">
        <f t="shared" si="3"/>
        <v>1200.5699999999997</v>
      </c>
      <c r="H18" s="12">
        <f t="shared" si="3"/>
        <v>1250</v>
      </c>
      <c r="I18" s="12" t="str">
        <f t="shared" si="3"/>
        <v/>
      </c>
      <c r="J18" s="12" t="str">
        <f t="shared" si="3"/>
        <v/>
      </c>
      <c r="K18" s="12" t="str">
        <f t="shared" si="3"/>
        <v/>
      </c>
      <c r="L18" s="12" t="str">
        <f t="shared" si="3"/>
        <v/>
      </c>
      <c r="M18" s="12" t="str">
        <f t="shared" si="3"/>
        <v/>
      </c>
      <c r="N18" s="13" t="str">
        <f t="shared" si="3"/>
        <v/>
      </c>
    </row>
    <row r="19" spans="2:14" ht="13.5" thickTop="1" x14ac:dyDescent="0.2">
      <c r="B19" s="6" t="s">
        <v>14</v>
      </c>
      <c r="C19" s="7" t="s">
        <v>0</v>
      </c>
      <c r="D19" s="7" t="s">
        <v>1</v>
      </c>
      <c r="E19" s="7" t="s">
        <v>2</v>
      </c>
      <c r="F19" s="7" t="s">
        <v>3</v>
      </c>
      <c r="G19" s="7" t="s">
        <v>4</v>
      </c>
      <c r="H19" s="7" t="s">
        <v>5</v>
      </c>
      <c r="I19" s="7" t="s">
        <v>6</v>
      </c>
      <c r="J19" s="7" t="s">
        <v>7</v>
      </c>
      <c r="K19" s="1" t="s">
        <v>8</v>
      </c>
      <c r="L19" s="7" t="s">
        <v>9</v>
      </c>
      <c r="M19" s="7" t="s">
        <v>10</v>
      </c>
      <c r="N19" s="8" t="s">
        <v>11</v>
      </c>
    </row>
    <row r="20" spans="2:14" x14ac:dyDescent="0.2">
      <c r="B20" s="9" t="s">
        <v>12</v>
      </c>
      <c r="C20" s="4" t="str">
        <f>IF(N18&gt;=$C$7,"",IF((N18+(C16*C21))&lt;$C$7,C16,($C$7-N18)/C21))</f>
        <v/>
      </c>
      <c r="D20" s="4" t="str">
        <f t="shared" ref="D20:N20" si="4">IF(C22&gt;=$C$7,"",IF((C22+(D16*D21))&lt;$C$7,D16,($C$7-C22)/D21))</f>
        <v/>
      </c>
      <c r="E20" s="4" t="str">
        <f t="shared" si="4"/>
        <v/>
      </c>
      <c r="F20" s="4" t="str">
        <f t="shared" si="4"/>
        <v/>
      </c>
      <c r="G20" s="4" t="str">
        <f t="shared" si="4"/>
        <v/>
      </c>
      <c r="H20" s="4" t="str">
        <f t="shared" si="4"/>
        <v/>
      </c>
      <c r="I20" s="4" t="str">
        <f t="shared" si="4"/>
        <v/>
      </c>
      <c r="J20" s="4" t="str">
        <f t="shared" si="4"/>
        <v/>
      </c>
      <c r="K20" s="4" t="str">
        <f t="shared" si="4"/>
        <v/>
      </c>
      <c r="L20" s="4" t="str">
        <f t="shared" si="4"/>
        <v/>
      </c>
      <c r="M20" s="4" t="str">
        <f t="shared" si="4"/>
        <v/>
      </c>
      <c r="N20" s="14" t="str">
        <f t="shared" si="4"/>
        <v/>
      </c>
    </row>
    <row r="21" spans="2:14" x14ac:dyDescent="0.2">
      <c r="B21" s="9" t="s">
        <v>40</v>
      </c>
      <c r="C21" s="30">
        <f>'Prod System #1'!C21 + 'Prod System #1'!C21*'Prod System #1'!$C$8</f>
        <v>0.55000000000000004</v>
      </c>
      <c r="D21" s="30">
        <f>'Prod System #1'!D21 + 'Prod System #1'!D21*'Prod System #1'!$C$8</f>
        <v>0.55000000000000004</v>
      </c>
      <c r="E21" s="30">
        <f>'Prod System #1'!E21 + 'Prod System #1'!E21*'Prod System #1'!$C$8</f>
        <v>0.88000000000000012</v>
      </c>
      <c r="F21" s="30">
        <f>'Prod System #1'!F21 + 'Prod System #1'!F21*'Prod System #1'!$C$8</f>
        <v>2.4200000000000004</v>
      </c>
      <c r="G21" s="30">
        <f>'Prod System #1'!G21 + 'Prod System #1'!G21*'Prod System #1'!$C$8</f>
        <v>2.6399999999999997</v>
      </c>
      <c r="H21" s="30">
        <f>'Prod System #1'!H21 + 'Prod System #1'!H21*'Prod System #1'!$C$8</f>
        <v>1.98</v>
      </c>
      <c r="I21" s="30">
        <f>'Prod System #1'!I21 + 'Prod System #1'!I21*'Prod System #1'!$C$8</f>
        <v>1.1000000000000001</v>
      </c>
      <c r="J21" s="30">
        <f>'Prod System #1'!J21 + 'Prod System #1'!J21*'Prod System #1'!$C$8</f>
        <v>0.88000000000000012</v>
      </c>
      <c r="K21" s="30">
        <f>'Prod System #1'!K21 + 'Prod System #1'!K21*'Prod System #1'!$C$8</f>
        <v>1.1000000000000001</v>
      </c>
      <c r="L21" s="30">
        <f>'Prod System #1'!L21 + 'Prod System #1'!L21*'Prod System #1'!$C$8</f>
        <v>1.5399999999999998</v>
      </c>
      <c r="M21" s="30">
        <f>'Prod System #1'!M21 + 'Prod System #1'!M21*'Prod System #1'!$C$8</f>
        <v>1.1000000000000001</v>
      </c>
      <c r="N21" s="47">
        <f>'Prod System #1'!N21 + 'Prod System #1'!N21*'Prod System #1'!$C$8</f>
        <v>0.88000000000000012</v>
      </c>
    </row>
    <row r="22" spans="2:14" ht="13.5" thickBot="1" x14ac:dyDescent="0.25">
      <c r="B22" s="11" t="s">
        <v>18</v>
      </c>
      <c r="C22" s="12" t="str">
        <f>IF(C20="","",C20*C21+N18)</f>
        <v/>
      </c>
      <c r="D22" s="12" t="str">
        <f t="shared" ref="D22:N22" si="5">IF(D20="","",D20*D21+C22)</f>
        <v/>
      </c>
      <c r="E22" s="12" t="str">
        <f t="shared" si="5"/>
        <v/>
      </c>
      <c r="F22" s="12" t="str">
        <f t="shared" si="5"/>
        <v/>
      </c>
      <c r="G22" s="12" t="str">
        <f t="shared" si="5"/>
        <v/>
      </c>
      <c r="H22" s="12" t="str">
        <f t="shared" si="5"/>
        <v/>
      </c>
      <c r="I22" s="12" t="str">
        <f t="shared" si="5"/>
        <v/>
      </c>
      <c r="J22" s="12" t="str">
        <f t="shared" si="5"/>
        <v/>
      </c>
      <c r="K22" s="12" t="str">
        <f t="shared" si="5"/>
        <v/>
      </c>
      <c r="L22" s="12" t="str">
        <f t="shared" si="5"/>
        <v/>
      </c>
      <c r="M22" s="12" t="str">
        <f t="shared" si="5"/>
        <v/>
      </c>
      <c r="N22" s="13" t="str">
        <f t="shared" si="5"/>
        <v/>
      </c>
    </row>
    <row r="23" spans="2:14" ht="14.25" thickTop="1" thickBot="1" x14ac:dyDescent="0.25"/>
    <row r="24" spans="2:14" ht="13.5" thickTop="1" x14ac:dyDescent="0.2">
      <c r="B24" s="313" t="s">
        <v>92</v>
      </c>
      <c r="C24" s="314"/>
      <c r="D24" s="314"/>
      <c r="E24" s="315"/>
    </row>
    <row r="25" spans="2:14" x14ac:dyDescent="0.2">
      <c r="B25" s="109"/>
      <c r="C25" s="113"/>
      <c r="D25" s="31" t="s">
        <v>26</v>
      </c>
      <c r="E25" s="120"/>
      <c r="G25" s="65"/>
    </row>
    <row r="26" spans="2:14" x14ac:dyDescent="0.2">
      <c r="B26" s="110" t="s">
        <v>13</v>
      </c>
      <c r="C26" s="114"/>
      <c r="D26" s="36">
        <f>MAX(C14:N14,C18:N18,C22:N22)</f>
        <v>1250</v>
      </c>
      <c r="E26" s="121"/>
    </row>
    <row r="27" spans="2:14" x14ac:dyDescent="0.2">
      <c r="B27" s="110" t="s">
        <v>15</v>
      </c>
      <c r="C27" s="115"/>
      <c r="D27" s="32">
        <f>(SUM(C11:N11,C16:N16,C20:N20)/30.5)+C4</f>
        <v>21.720152343103166</v>
      </c>
      <c r="E27" s="122"/>
      <c r="G27" t="s">
        <v>17</v>
      </c>
    </row>
    <row r="28" spans="2:14" x14ac:dyDescent="0.2">
      <c r="B28" s="316" t="s">
        <v>23</v>
      </c>
      <c r="C28" s="116"/>
      <c r="D28" s="33" t="str">
        <f>VLOOKUP($D59,Date!$A$1:$C$365,2)</f>
        <v xml:space="preserve">June </v>
      </c>
      <c r="E28" s="123"/>
    </row>
    <row r="29" spans="2:14" x14ac:dyDescent="0.2">
      <c r="B29" s="317"/>
      <c r="C29" s="117"/>
      <c r="D29" s="34">
        <f>VLOOKUP($D59,Date!$A$1:$C$365,3)</f>
        <v>25</v>
      </c>
      <c r="E29" s="124"/>
    </row>
    <row r="30" spans="2:14" x14ac:dyDescent="0.2">
      <c r="B30" s="110" t="s">
        <v>16</v>
      </c>
      <c r="C30" s="118"/>
      <c r="D30" s="35">
        <f>(C7-C6)/(SUM(C11:N11,C16:N16,C20:N20))</f>
        <v>1.5034591371843182</v>
      </c>
      <c r="E30" s="125"/>
      <c r="H30" t="s">
        <v>17</v>
      </c>
    </row>
    <row r="31" spans="2:14" ht="13.5" thickBot="1" x14ac:dyDescent="0.25">
      <c r="B31" s="111" t="s">
        <v>27</v>
      </c>
      <c r="C31" s="119"/>
      <c r="D31" s="112">
        <f>O50/O45</f>
        <v>1.7928456811986999</v>
      </c>
      <c r="E31" s="126"/>
    </row>
    <row r="32" spans="2:14" ht="13.5" thickTop="1" x14ac:dyDescent="0.2"/>
    <row r="33" spans="2:16" x14ac:dyDescent="0.2">
      <c r="B33" s="38" t="s">
        <v>29</v>
      </c>
      <c r="C33" s="48" t="str">
        <f>'Prod System #1'!C33</f>
        <v>April</v>
      </c>
      <c r="D33" s="23" t="s">
        <v>39</v>
      </c>
      <c r="E33" s="48" t="str">
        <f>'Prod System #1'!E33</f>
        <v>November</v>
      </c>
    </row>
    <row r="34" spans="2:16" x14ac:dyDescent="0.2">
      <c r="D34" s="16"/>
    </row>
    <row r="35" spans="2:16" x14ac:dyDescent="0.2">
      <c r="C35" s="16"/>
      <c r="D35" s="16"/>
      <c r="E35" s="16"/>
    </row>
    <row r="36" spans="2:16" x14ac:dyDescent="0.2">
      <c r="B36" s="37"/>
      <c r="C36" s="16"/>
      <c r="D36" s="16"/>
    </row>
    <row r="37" spans="2:16" x14ac:dyDescent="0.2">
      <c r="B37" s="37"/>
      <c r="C37" s="16"/>
      <c r="D37" s="16"/>
    </row>
    <row r="38" spans="2:16" x14ac:dyDescent="0.2">
      <c r="B38" s="37"/>
      <c r="C38" s="16"/>
      <c r="D38" s="16"/>
    </row>
    <row r="39" spans="2:16" hidden="1" x14ac:dyDescent="0.2">
      <c r="B39" s="37"/>
      <c r="C39" s="16">
        <f>VLOOKUP(C33,D60:E71,2,FALSE)</f>
        <v>4</v>
      </c>
      <c r="D39" s="16"/>
      <c r="E39" s="16">
        <f>VLOOKUP(E33,D60:E71,2,FALSE)</f>
        <v>11</v>
      </c>
    </row>
    <row r="40" spans="2:16" hidden="1" x14ac:dyDescent="0.2">
      <c r="B40" s="37"/>
      <c r="C40" s="16"/>
      <c r="D40" s="16"/>
    </row>
    <row r="41" spans="2:16" hidden="1" x14ac:dyDescent="0.2">
      <c r="C41" s="43">
        <v>1</v>
      </c>
      <c r="D41" s="43">
        <f t="shared" ref="D41:N41" si="6">C41+1</f>
        <v>2</v>
      </c>
      <c r="E41" s="43">
        <f t="shared" si="6"/>
        <v>3</v>
      </c>
      <c r="F41" s="43">
        <f t="shared" si="6"/>
        <v>4</v>
      </c>
      <c r="G41" s="43">
        <f t="shared" si="6"/>
        <v>5</v>
      </c>
      <c r="H41" s="43">
        <f t="shared" si="6"/>
        <v>6</v>
      </c>
      <c r="I41" s="43">
        <f t="shared" si="6"/>
        <v>7</v>
      </c>
      <c r="J41" s="43">
        <f t="shared" si="6"/>
        <v>8</v>
      </c>
      <c r="K41" s="43">
        <f t="shared" si="6"/>
        <v>9</v>
      </c>
      <c r="L41" s="43">
        <f t="shared" si="6"/>
        <v>10</v>
      </c>
      <c r="M41" s="43">
        <f t="shared" si="6"/>
        <v>11</v>
      </c>
      <c r="N41" s="43">
        <f t="shared" si="6"/>
        <v>12</v>
      </c>
    </row>
    <row r="42" spans="2:16" hidden="1" x14ac:dyDescent="0.2">
      <c r="C42" s="44">
        <f t="shared" ref="C42:N42" si="7">MAX(C11,0)</f>
        <v>0</v>
      </c>
      <c r="D42" s="44">
        <f t="shared" si="7"/>
        <v>0</v>
      </c>
      <c r="E42" s="44">
        <f t="shared" si="7"/>
        <v>0</v>
      </c>
      <c r="F42" s="44">
        <f t="shared" si="7"/>
        <v>28</v>
      </c>
      <c r="G42" s="44">
        <f t="shared" si="7"/>
        <v>31</v>
      </c>
      <c r="H42" s="44">
        <f t="shared" si="7"/>
        <v>30</v>
      </c>
      <c r="I42" s="44">
        <f t="shared" si="7"/>
        <v>31</v>
      </c>
      <c r="J42" s="44">
        <f t="shared" si="7"/>
        <v>31</v>
      </c>
      <c r="K42" s="44">
        <f t="shared" si="7"/>
        <v>30</v>
      </c>
      <c r="L42" s="44">
        <f t="shared" si="7"/>
        <v>31</v>
      </c>
      <c r="M42" s="44">
        <f t="shared" si="7"/>
        <v>30</v>
      </c>
      <c r="N42" s="44">
        <f t="shared" si="7"/>
        <v>31</v>
      </c>
    </row>
    <row r="43" spans="2:16" hidden="1" x14ac:dyDescent="0.2">
      <c r="C43" s="45">
        <f t="shared" ref="C43:N43" si="8">MAX(C16,0)</f>
        <v>31</v>
      </c>
      <c r="D43" s="45">
        <f t="shared" si="8"/>
        <v>28</v>
      </c>
      <c r="E43" s="45">
        <f t="shared" si="8"/>
        <v>31</v>
      </c>
      <c r="F43" s="45">
        <f t="shared" si="8"/>
        <v>30</v>
      </c>
      <c r="G43" s="45">
        <f t="shared" si="8"/>
        <v>31</v>
      </c>
      <c r="H43" s="45">
        <f t="shared" si="8"/>
        <v>24.964646464646613</v>
      </c>
      <c r="I43" s="45">
        <f t="shared" si="8"/>
        <v>0</v>
      </c>
      <c r="J43" s="45">
        <f t="shared" si="8"/>
        <v>0</v>
      </c>
      <c r="K43" s="45">
        <f t="shared" si="8"/>
        <v>0</v>
      </c>
      <c r="L43" s="45">
        <f t="shared" si="8"/>
        <v>0</v>
      </c>
      <c r="M43" s="45">
        <f t="shared" si="8"/>
        <v>0</v>
      </c>
      <c r="N43" s="45">
        <f t="shared" si="8"/>
        <v>0</v>
      </c>
    </row>
    <row r="44" spans="2:16" hidden="1" x14ac:dyDescent="0.2">
      <c r="C44" s="46">
        <f t="shared" ref="C44:N44" si="9">MAX(C20,0)</f>
        <v>0</v>
      </c>
      <c r="D44" s="46">
        <f t="shared" si="9"/>
        <v>0</v>
      </c>
      <c r="E44" s="46">
        <f t="shared" si="9"/>
        <v>0</v>
      </c>
      <c r="F44" s="46">
        <f t="shared" si="9"/>
        <v>0</v>
      </c>
      <c r="G44" s="46">
        <f t="shared" si="9"/>
        <v>0</v>
      </c>
      <c r="H44" s="46">
        <f t="shared" si="9"/>
        <v>0</v>
      </c>
      <c r="I44" s="46">
        <f t="shared" si="9"/>
        <v>0</v>
      </c>
      <c r="J44" s="46">
        <f t="shared" si="9"/>
        <v>0</v>
      </c>
      <c r="K44" s="46">
        <f t="shared" si="9"/>
        <v>0</v>
      </c>
      <c r="L44" s="46">
        <f t="shared" si="9"/>
        <v>0</v>
      </c>
      <c r="M44" s="46">
        <f t="shared" si="9"/>
        <v>0</v>
      </c>
      <c r="N44" s="46">
        <f t="shared" si="9"/>
        <v>0</v>
      </c>
    </row>
    <row r="45" spans="2:16" hidden="1" x14ac:dyDescent="0.2">
      <c r="C45" s="16">
        <f t="shared" ref="C45:N45" si="10">IF(AND(C$41&gt;=$C$39,C$41&lt;=$E$39),SUM(C42:C44),0)</f>
        <v>0</v>
      </c>
      <c r="D45" s="16">
        <f t="shared" si="10"/>
        <v>0</v>
      </c>
      <c r="E45" s="16">
        <f t="shared" si="10"/>
        <v>0</v>
      </c>
      <c r="F45" s="16">
        <f t="shared" si="10"/>
        <v>58</v>
      </c>
      <c r="G45" s="16">
        <f t="shared" si="10"/>
        <v>62</v>
      </c>
      <c r="H45" s="16">
        <f t="shared" si="10"/>
        <v>54.964646464646613</v>
      </c>
      <c r="I45" s="16">
        <f t="shared" si="10"/>
        <v>31</v>
      </c>
      <c r="J45" s="16">
        <f t="shared" si="10"/>
        <v>31</v>
      </c>
      <c r="K45" s="16">
        <f t="shared" si="10"/>
        <v>30</v>
      </c>
      <c r="L45" s="16">
        <f t="shared" si="10"/>
        <v>31</v>
      </c>
      <c r="M45" s="16">
        <f t="shared" si="10"/>
        <v>30</v>
      </c>
      <c r="N45" s="16">
        <f t="shared" si="10"/>
        <v>0</v>
      </c>
      <c r="O45" s="16">
        <f>SUM(C45:N45)</f>
        <v>327.96464646464665</v>
      </c>
      <c r="P45" t="s">
        <v>30</v>
      </c>
    </row>
    <row r="46" spans="2:16" hidden="1" x14ac:dyDescent="0.2">
      <c r="C46" s="43"/>
      <c r="D46" s="43"/>
      <c r="E46" s="43"/>
      <c r="F46" s="43"/>
      <c r="G46" s="43"/>
      <c r="H46" s="43"/>
      <c r="I46" s="43"/>
      <c r="J46" s="43"/>
      <c r="K46" s="43"/>
      <c r="L46" s="43"/>
      <c r="M46" s="43"/>
      <c r="N46" s="43"/>
    </row>
    <row r="47" spans="2:16" hidden="1" x14ac:dyDescent="0.2">
      <c r="C47" s="41">
        <f t="shared" ref="C47:N47" si="11">MAX(C11,0)*C13</f>
        <v>0</v>
      </c>
      <c r="D47" s="41">
        <f t="shared" si="11"/>
        <v>0</v>
      </c>
      <c r="E47" s="41">
        <f t="shared" si="11"/>
        <v>0</v>
      </c>
      <c r="F47" s="41">
        <f t="shared" si="11"/>
        <v>67.760000000000005</v>
      </c>
      <c r="G47" s="41">
        <f t="shared" si="11"/>
        <v>81.839999999999989</v>
      </c>
      <c r="H47" s="41">
        <f t="shared" si="11"/>
        <v>59.4</v>
      </c>
      <c r="I47" s="41">
        <f t="shared" si="11"/>
        <v>34.1</v>
      </c>
      <c r="J47" s="41">
        <f t="shared" si="11"/>
        <v>27.280000000000005</v>
      </c>
      <c r="K47" s="41">
        <f t="shared" si="11"/>
        <v>33</v>
      </c>
      <c r="L47" s="41">
        <f t="shared" si="11"/>
        <v>47.739999999999995</v>
      </c>
      <c r="M47" s="41">
        <f t="shared" si="11"/>
        <v>33</v>
      </c>
      <c r="N47" s="41">
        <f t="shared" si="11"/>
        <v>27.280000000000005</v>
      </c>
    </row>
    <row r="48" spans="2:16" hidden="1" x14ac:dyDescent="0.2">
      <c r="C48" s="41">
        <f t="shared" ref="C48:N48" si="12">MAX(C16,0)*C17</f>
        <v>17.05</v>
      </c>
      <c r="D48" s="41">
        <f t="shared" si="12"/>
        <v>15.400000000000002</v>
      </c>
      <c r="E48" s="41">
        <f t="shared" si="12"/>
        <v>27.280000000000005</v>
      </c>
      <c r="F48" s="41">
        <f t="shared" si="12"/>
        <v>72.600000000000009</v>
      </c>
      <c r="G48" s="41">
        <f t="shared" si="12"/>
        <v>81.839999999999989</v>
      </c>
      <c r="H48" s="41">
        <f t="shared" si="12"/>
        <v>49.430000000000291</v>
      </c>
      <c r="I48" s="41">
        <f t="shared" si="12"/>
        <v>0</v>
      </c>
      <c r="J48" s="41">
        <f t="shared" si="12"/>
        <v>0</v>
      </c>
      <c r="K48" s="41">
        <f t="shared" si="12"/>
        <v>0</v>
      </c>
      <c r="L48" s="41">
        <f t="shared" si="12"/>
        <v>0</v>
      </c>
      <c r="M48" s="41">
        <f t="shared" si="12"/>
        <v>0</v>
      </c>
      <c r="N48" s="41">
        <f t="shared" si="12"/>
        <v>0</v>
      </c>
    </row>
    <row r="49" spans="2:16" hidden="1" x14ac:dyDescent="0.2">
      <c r="C49" s="42">
        <f t="shared" ref="C49:N49" si="13">MAX(C20,0)*C21</f>
        <v>0</v>
      </c>
      <c r="D49" s="42">
        <f t="shared" si="13"/>
        <v>0</v>
      </c>
      <c r="E49" s="42">
        <f t="shared" si="13"/>
        <v>0</v>
      </c>
      <c r="F49" s="42">
        <f t="shared" si="13"/>
        <v>0</v>
      </c>
      <c r="G49" s="42">
        <f t="shared" si="13"/>
        <v>0</v>
      </c>
      <c r="H49" s="42">
        <f t="shared" si="13"/>
        <v>0</v>
      </c>
      <c r="I49" s="42">
        <f t="shared" si="13"/>
        <v>0</v>
      </c>
      <c r="J49" s="42">
        <f t="shared" si="13"/>
        <v>0</v>
      </c>
      <c r="K49" s="42">
        <f t="shared" si="13"/>
        <v>0</v>
      </c>
      <c r="L49" s="42">
        <f t="shared" si="13"/>
        <v>0</v>
      </c>
      <c r="M49" s="42">
        <f t="shared" si="13"/>
        <v>0</v>
      </c>
      <c r="N49" s="42">
        <f t="shared" si="13"/>
        <v>0</v>
      </c>
    </row>
    <row r="50" spans="2:16" hidden="1" x14ac:dyDescent="0.2">
      <c r="C50" s="16">
        <f t="shared" ref="C50:N50" si="14">IF(AND(C$41&gt;=$C$39,C$41&lt;=$E$39),SUM(C47:C49),0)</f>
        <v>0</v>
      </c>
      <c r="D50" s="16">
        <f t="shared" si="14"/>
        <v>0</v>
      </c>
      <c r="E50" s="16">
        <f t="shared" si="14"/>
        <v>0</v>
      </c>
      <c r="F50" s="16">
        <f t="shared" si="14"/>
        <v>140.36000000000001</v>
      </c>
      <c r="G50" s="16">
        <f t="shared" si="14"/>
        <v>163.67999999999998</v>
      </c>
      <c r="H50" s="16">
        <f t="shared" si="14"/>
        <v>108.8300000000003</v>
      </c>
      <c r="I50" s="16">
        <f t="shared" si="14"/>
        <v>34.1</v>
      </c>
      <c r="J50" s="16">
        <f t="shared" si="14"/>
        <v>27.280000000000005</v>
      </c>
      <c r="K50" s="16">
        <f t="shared" si="14"/>
        <v>33</v>
      </c>
      <c r="L50" s="16">
        <f t="shared" si="14"/>
        <v>47.739999999999995</v>
      </c>
      <c r="M50" s="16">
        <f t="shared" si="14"/>
        <v>33</v>
      </c>
      <c r="N50" s="16">
        <f t="shared" si="14"/>
        <v>0</v>
      </c>
      <c r="O50" s="16">
        <f>SUM(C50:N50)</f>
        <v>587.99000000000024</v>
      </c>
      <c r="P50" t="s">
        <v>21</v>
      </c>
    </row>
    <row r="51" spans="2:16" hidden="1" x14ac:dyDescent="0.2">
      <c r="C51" s="16"/>
      <c r="D51" s="16"/>
      <c r="E51" s="16"/>
      <c r="F51" s="16"/>
      <c r="G51" s="15"/>
      <c r="H51" s="16"/>
      <c r="I51" s="16"/>
      <c r="J51" s="16"/>
      <c r="K51" s="16"/>
      <c r="L51" s="16"/>
      <c r="M51" s="16"/>
      <c r="N51" s="16"/>
    </row>
    <row r="52" spans="2:16" hidden="1" x14ac:dyDescent="0.2">
      <c r="B52" t="s">
        <v>78</v>
      </c>
      <c r="C52" s="16"/>
      <c r="D52" s="16"/>
      <c r="E52" s="16"/>
      <c r="F52" s="16"/>
      <c r="G52" s="15"/>
      <c r="H52" s="16"/>
      <c r="I52" s="16"/>
      <c r="J52" s="16"/>
      <c r="K52" s="16"/>
      <c r="L52" s="16"/>
      <c r="M52" s="16"/>
      <c r="N52" s="16"/>
    </row>
    <row r="53" spans="2:16" hidden="1" x14ac:dyDescent="0.2">
      <c r="B53" t="s">
        <v>79</v>
      </c>
      <c r="C53" s="16"/>
      <c r="D53" s="16"/>
      <c r="E53" s="16"/>
      <c r="F53" s="16"/>
      <c r="G53" s="15"/>
      <c r="H53" s="16"/>
      <c r="I53" s="16"/>
      <c r="J53" s="16"/>
      <c r="K53" s="16"/>
      <c r="L53" s="16"/>
      <c r="M53" s="16"/>
      <c r="N53" s="16"/>
    </row>
    <row r="54" spans="2:16" hidden="1" x14ac:dyDescent="0.2">
      <c r="C54" s="16"/>
      <c r="D54" s="16"/>
      <c r="E54" s="16"/>
      <c r="F54" s="16"/>
      <c r="G54" s="15"/>
      <c r="H54" s="16"/>
      <c r="I54" s="16"/>
      <c r="J54" s="16"/>
      <c r="K54" s="16"/>
      <c r="L54" s="16"/>
      <c r="M54" s="16"/>
      <c r="N54" s="16"/>
    </row>
    <row r="55" spans="2:16" hidden="1" x14ac:dyDescent="0.2">
      <c r="B55" s="93" t="str">
        <f>C3 &amp; " " &amp; ROUND(D3,0)</f>
        <v>September  1</v>
      </c>
      <c r="C55" s="99"/>
      <c r="D55" s="93">
        <f>VLOOKUP(B55,Date!E1:F365,2,FALSE)</f>
        <v>244</v>
      </c>
      <c r="E55" s="16"/>
      <c r="F55" s="16"/>
      <c r="G55" s="15"/>
      <c r="H55" s="16"/>
      <c r="I55" s="16"/>
      <c r="J55" s="16"/>
      <c r="K55" s="16"/>
      <c r="L55" s="16"/>
      <c r="M55" s="16"/>
      <c r="N55" s="16"/>
    </row>
    <row r="56" spans="2:16" hidden="1" x14ac:dyDescent="0.2">
      <c r="B56" s="93" t="str">
        <f>VLOOKUP(D56,Date!F1:H1095,2,FALSE)</f>
        <v>April</v>
      </c>
      <c r="C56" s="93">
        <f>VLOOKUP(D56,Date!F1:H1095,3,FALSE)</f>
        <v>3</v>
      </c>
      <c r="D56" s="100">
        <f>ROUND(C4*30.5,0)+D55</f>
        <v>458</v>
      </c>
      <c r="E56" s="16"/>
      <c r="F56" s="16"/>
      <c r="G56" s="15"/>
      <c r="H56" s="16"/>
      <c r="I56" s="16"/>
      <c r="J56" s="16"/>
      <c r="K56" s="16"/>
      <c r="L56" s="16"/>
      <c r="M56" s="16"/>
      <c r="N56" s="16"/>
    </row>
    <row r="57" spans="2:16" hidden="1" x14ac:dyDescent="0.2"/>
    <row r="58" spans="2:16" hidden="1" x14ac:dyDescent="0.2">
      <c r="B58" s="128" t="str">
        <f>C5 &amp; " " &amp; ROUND(D5,0)</f>
        <v>April 3</v>
      </c>
      <c r="D58" s="16">
        <f>VLOOKUP(B58,Date!E1:F365,2,FALSE)</f>
        <v>93</v>
      </c>
      <c r="I58" s="40"/>
    </row>
    <row r="59" spans="2:16" hidden="1" x14ac:dyDescent="0.2">
      <c r="B59" s="127">
        <f>IF(SUM(C20:N20)&gt;0,SUM(C20:N20),IF(SUM(C16:N16)&gt;0,SUM(C16:N16),SUM(C11:N11)+D58-1))</f>
        <v>175.96464646464662</v>
      </c>
      <c r="D59" s="15">
        <f>IF(B59&lt;0.5,365,ROUND(B59,0))</f>
        <v>176</v>
      </c>
    </row>
    <row r="60" spans="2:16" hidden="1" x14ac:dyDescent="0.2">
      <c r="B60" s="1" t="s">
        <v>0</v>
      </c>
      <c r="C60">
        <v>1</v>
      </c>
      <c r="D60" s="1" t="s">
        <v>0</v>
      </c>
      <c r="E60" s="16">
        <v>1</v>
      </c>
    </row>
    <row r="61" spans="2:16" hidden="1" x14ac:dyDescent="0.2">
      <c r="B61" s="1" t="s">
        <v>1</v>
      </c>
      <c r="C61">
        <f t="shared" ref="C61:C87" si="15">C60+1</f>
        <v>2</v>
      </c>
      <c r="D61" s="1" t="s">
        <v>1</v>
      </c>
      <c r="E61" s="16">
        <f t="shared" ref="E61:E71" si="16">E60+1</f>
        <v>2</v>
      </c>
    </row>
    <row r="62" spans="2:16" hidden="1" x14ac:dyDescent="0.2">
      <c r="B62" s="1" t="s">
        <v>2</v>
      </c>
      <c r="C62">
        <f t="shared" si="15"/>
        <v>3</v>
      </c>
      <c r="D62" s="1" t="s">
        <v>2</v>
      </c>
      <c r="E62" s="16">
        <f t="shared" si="16"/>
        <v>3</v>
      </c>
    </row>
    <row r="63" spans="2:16" hidden="1" x14ac:dyDescent="0.2">
      <c r="B63" s="1" t="s">
        <v>3</v>
      </c>
      <c r="C63">
        <f t="shared" si="15"/>
        <v>4</v>
      </c>
      <c r="D63" s="1" t="s">
        <v>3</v>
      </c>
      <c r="E63" s="16">
        <f t="shared" si="16"/>
        <v>4</v>
      </c>
    </row>
    <row r="64" spans="2:16" hidden="1" x14ac:dyDescent="0.2">
      <c r="B64" s="1" t="s">
        <v>4</v>
      </c>
      <c r="C64">
        <f t="shared" si="15"/>
        <v>5</v>
      </c>
      <c r="D64" s="1" t="s">
        <v>4</v>
      </c>
      <c r="E64" s="16">
        <f t="shared" si="16"/>
        <v>5</v>
      </c>
    </row>
    <row r="65" spans="2:5" hidden="1" x14ac:dyDescent="0.2">
      <c r="B65" s="1" t="s">
        <v>5</v>
      </c>
      <c r="C65">
        <f t="shared" si="15"/>
        <v>6</v>
      </c>
      <c r="D65" s="1" t="s">
        <v>5</v>
      </c>
      <c r="E65" s="16">
        <f t="shared" si="16"/>
        <v>6</v>
      </c>
    </row>
    <row r="66" spans="2:5" hidden="1" x14ac:dyDescent="0.2">
      <c r="B66" s="1" t="s">
        <v>6</v>
      </c>
      <c r="C66">
        <f t="shared" si="15"/>
        <v>7</v>
      </c>
      <c r="D66" s="1" t="s">
        <v>6</v>
      </c>
      <c r="E66" s="16">
        <f t="shared" si="16"/>
        <v>7</v>
      </c>
    </row>
    <row r="67" spans="2:5" hidden="1" x14ac:dyDescent="0.2">
      <c r="B67" s="1" t="s">
        <v>7</v>
      </c>
      <c r="C67">
        <f t="shared" si="15"/>
        <v>8</v>
      </c>
      <c r="D67" s="1" t="s">
        <v>7</v>
      </c>
      <c r="E67" s="16">
        <f t="shared" si="16"/>
        <v>8</v>
      </c>
    </row>
    <row r="68" spans="2:5" hidden="1" x14ac:dyDescent="0.2">
      <c r="B68" s="1" t="s">
        <v>8</v>
      </c>
      <c r="C68">
        <f t="shared" si="15"/>
        <v>9</v>
      </c>
      <c r="D68" s="1" t="s">
        <v>8</v>
      </c>
      <c r="E68" s="16">
        <f t="shared" si="16"/>
        <v>9</v>
      </c>
    </row>
    <row r="69" spans="2:5" hidden="1" x14ac:dyDescent="0.2">
      <c r="B69" s="1" t="s">
        <v>9</v>
      </c>
      <c r="C69">
        <f t="shared" si="15"/>
        <v>10</v>
      </c>
      <c r="D69" s="1" t="s">
        <v>9</v>
      </c>
      <c r="E69" s="16">
        <f t="shared" si="16"/>
        <v>10</v>
      </c>
    </row>
    <row r="70" spans="2:5" hidden="1" x14ac:dyDescent="0.2">
      <c r="B70" s="1" t="s">
        <v>10</v>
      </c>
      <c r="C70">
        <f t="shared" si="15"/>
        <v>11</v>
      </c>
      <c r="D70" s="1" t="s">
        <v>10</v>
      </c>
      <c r="E70" s="16">
        <f t="shared" si="16"/>
        <v>11</v>
      </c>
    </row>
    <row r="71" spans="2:5" hidden="1" x14ac:dyDescent="0.2">
      <c r="B71" s="1" t="s">
        <v>11</v>
      </c>
      <c r="C71">
        <f t="shared" si="15"/>
        <v>12</v>
      </c>
      <c r="D71" s="1" t="s">
        <v>11</v>
      </c>
      <c r="E71" s="16">
        <f t="shared" si="16"/>
        <v>12</v>
      </c>
    </row>
    <row r="72" spans="2:5" hidden="1" x14ac:dyDescent="0.2">
      <c r="B72" s="1" t="s">
        <v>0</v>
      </c>
      <c r="C72">
        <f t="shared" si="15"/>
        <v>13</v>
      </c>
      <c r="D72" s="1" t="s">
        <v>0</v>
      </c>
    </row>
    <row r="73" spans="2:5" hidden="1" x14ac:dyDescent="0.2">
      <c r="B73" s="1" t="s">
        <v>1</v>
      </c>
      <c r="C73">
        <f t="shared" si="15"/>
        <v>14</v>
      </c>
      <c r="D73" s="1" t="s">
        <v>1</v>
      </c>
    </row>
    <row r="74" spans="2:5" hidden="1" x14ac:dyDescent="0.2">
      <c r="B74" s="1" t="s">
        <v>2</v>
      </c>
      <c r="C74">
        <f t="shared" si="15"/>
        <v>15</v>
      </c>
      <c r="D74" s="1" t="s">
        <v>2</v>
      </c>
    </row>
    <row r="75" spans="2:5" hidden="1" x14ac:dyDescent="0.2">
      <c r="B75" s="1" t="s">
        <v>3</v>
      </c>
      <c r="C75">
        <f t="shared" si="15"/>
        <v>16</v>
      </c>
      <c r="D75" s="1" t="s">
        <v>3</v>
      </c>
    </row>
    <row r="76" spans="2:5" hidden="1" x14ac:dyDescent="0.2">
      <c r="B76" s="1" t="s">
        <v>4</v>
      </c>
      <c r="C76">
        <f t="shared" si="15"/>
        <v>17</v>
      </c>
      <c r="D76" s="1" t="s">
        <v>4</v>
      </c>
    </row>
    <row r="77" spans="2:5" hidden="1" x14ac:dyDescent="0.2">
      <c r="B77" s="1" t="s">
        <v>5</v>
      </c>
      <c r="C77">
        <f t="shared" si="15"/>
        <v>18</v>
      </c>
      <c r="D77" s="1" t="s">
        <v>5</v>
      </c>
    </row>
    <row r="78" spans="2:5" hidden="1" x14ac:dyDescent="0.2">
      <c r="B78" s="1" t="s">
        <v>6</v>
      </c>
      <c r="C78">
        <f t="shared" si="15"/>
        <v>19</v>
      </c>
      <c r="D78" s="1" t="s">
        <v>6</v>
      </c>
    </row>
    <row r="79" spans="2:5" hidden="1" x14ac:dyDescent="0.2">
      <c r="B79" s="1" t="s">
        <v>7</v>
      </c>
      <c r="C79">
        <f t="shared" si="15"/>
        <v>20</v>
      </c>
      <c r="D79" s="1" t="s">
        <v>7</v>
      </c>
    </row>
    <row r="80" spans="2:5" hidden="1" x14ac:dyDescent="0.2">
      <c r="C80">
        <f t="shared" si="15"/>
        <v>21</v>
      </c>
    </row>
    <row r="81" spans="3:3" hidden="1" x14ac:dyDescent="0.2">
      <c r="C81">
        <f t="shared" si="15"/>
        <v>22</v>
      </c>
    </row>
    <row r="82" spans="3:3" hidden="1" x14ac:dyDescent="0.2">
      <c r="C82">
        <f t="shared" si="15"/>
        <v>23</v>
      </c>
    </row>
    <row r="83" spans="3:3" hidden="1" x14ac:dyDescent="0.2">
      <c r="C83">
        <f t="shared" si="15"/>
        <v>24</v>
      </c>
    </row>
    <row r="84" spans="3:3" hidden="1" x14ac:dyDescent="0.2">
      <c r="C84">
        <f t="shared" si="15"/>
        <v>25</v>
      </c>
    </row>
    <row r="85" spans="3:3" hidden="1" x14ac:dyDescent="0.2">
      <c r="C85">
        <f t="shared" si="15"/>
        <v>26</v>
      </c>
    </row>
    <row r="86" spans="3:3" hidden="1" x14ac:dyDescent="0.2">
      <c r="C86">
        <f t="shared" si="15"/>
        <v>27</v>
      </c>
    </row>
    <row r="87" spans="3:3" hidden="1" x14ac:dyDescent="0.2">
      <c r="C87">
        <f t="shared" si="15"/>
        <v>28</v>
      </c>
    </row>
    <row r="88" spans="3:3" hidden="1" x14ac:dyDescent="0.2">
      <c r="C88">
        <f>IF(C5=B61,28,29)</f>
        <v>29</v>
      </c>
    </row>
    <row r="89" spans="3:3" hidden="1" x14ac:dyDescent="0.2">
      <c r="C89">
        <f>IF(C5=B61,28,30)</f>
        <v>30</v>
      </c>
    </row>
    <row r="90" spans="3:3" hidden="1" x14ac:dyDescent="0.2">
      <c r="C90">
        <f>IF(OR(C5=B63,C5=B65,C5=B68,C5=B70),30,IF(C5=B61,28,31))</f>
        <v>30</v>
      </c>
    </row>
    <row r="91" spans="3:3" hidden="1" x14ac:dyDescent="0.2"/>
  </sheetData>
  <mergeCells count="2">
    <mergeCell ref="B24:E24"/>
    <mergeCell ref="B28:B29"/>
  </mergeCells>
  <phoneticPr fontId="0" type="noConversion"/>
  <dataValidations xWindow="491" yWindow="258" count="2">
    <dataValidation type="list" allowBlank="1" showInputMessage="1" showErrorMessage="1" sqref="D4" xr:uid="{00000000-0002-0000-0500-000000000000}">
      <formula1>#REF!</formula1>
    </dataValidation>
    <dataValidation type="list" allowBlank="1" showInputMessage="1" showErrorMessage="1" sqref="C33 E33" xr:uid="{00000000-0002-0000-0500-000001000000}">
      <formula1>$B$61:$B$65</formula1>
    </dataValidation>
  </dataValidations>
  <pageMargins left="0.75" right="0.75" top="1" bottom="1" header="0.5" footer="0.5"/>
  <pageSetup scale="8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095"/>
  <sheetViews>
    <sheetView workbookViewId="0">
      <selection activeCell="J1088" sqref="J1088"/>
    </sheetView>
  </sheetViews>
  <sheetFormatPr defaultRowHeight="12.75" x14ac:dyDescent="0.2"/>
  <cols>
    <col min="2" max="2" width="9.7109375" customWidth="1"/>
    <col min="4" max="4" width="8.85546875" style="16" customWidth="1"/>
    <col min="5" max="5" width="11.42578125" customWidth="1"/>
  </cols>
  <sheetData>
    <row r="1" spans="1:8" x14ac:dyDescent="0.2">
      <c r="A1" s="16">
        <v>1</v>
      </c>
      <c r="B1" t="s">
        <v>0</v>
      </c>
      <c r="C1" s="16">
        <v>1</v>
      </c>
      <c r="E1" t="str">
        <f>B1 &amp; " " &amp;C1</f>
        <v>January 1</v>
      </c>
      <c r="F1" s="16">
        <v>1</v>
      </c>
      <c r="G1" t="str">
        <f>B1</f>
        <v>January</v>
      </c>
      <c r="H1" s="16">
        <f>C1</f>
        <v>1</v>
      </c>
    </row>
    <row r="2" spans="1:8" x14ac:dyDescent="0.2">
      <c r="A2" s="16">
        <f>A1+1</f>
        <v>2</v>
      </c>
      <c r="B2" t="s">
        <v>0</v>
      </c>
      <c r="C2" s="16">
        <f>C1+1</f>
        <v>2</v>
      </c>
      <c r="E2" t="str">
        <f t="shared" ref="E2:E65" si="0">B2 &amp; " " &amp;C2</f>
        <v>January 2</v>
      </c>
      <c r="F2" s="16">
        <f>F1+1</f>
        <v>2</v>
      </c>
      <c r="G2" t="str">
        <f t="shared" ref="G2:G65" si="1">B2</f>
        <v>January</v>
      </c>
      <c r="H2" s="16">
        <f t="shared" ref="H2:H65" si="2">C2</f>
        <v>2</v>
      </c>
    </row>
    <row r="3" spans="1:8" x14ac:dyDescent="0.2">
      <c r="A3" s="16">
        <f t="shared" ref="A3:A66" si="3">A2+1</f>
        <v>3</v>
      </c>
      <c r="B3" t="s">
        <v>0</v>
      </c>
      <c r="C3" s="16">
        <f t="shared" ref="C3:C31" si="4">C2+1</f>
        <v>3</v>
      </c>
      <c r="E3" t="str">
        <f t="shared" si="0"/>
        <v>January 3</v>
      </c>
      <c r="F3" s="16">
        <f t="shared" ref="F3:F66" si="5">F2+1</f>
        <v>3</v>
      </c>
      <c r="G3" t="str">
        <f t="shared" si="1"/>
        <v>January</v>
      </c>
      <c r="H3" s="16">
        <f t="shared" si="2"/>
        <v>3</v>
      </c>
    </row>
    <row r="4" spans="1:8" x14ac:dyDescent="0.2">
      <c r="A4" s="16">
        <f t="shared" si="3"/>
        <v>4</v>
      </c>
      <c r="B4" t="s">
        <v>0</v>
      </c>
      <c r="C4" s="16">
        <f t="shared" si="4"/>
        <v>4</v>
      </c>
      <c r="E4" t="str">
        <f t="shared" si="0"/>
        <v>January 4</v>
      </c>
      <c r="F4" s="16">
        <f t="shared" si="5"/>
        <v>4</v>
      </c>
      <c r="G4" t="str">
        <f t="shared" si="1"/>
        <v>January</v>
      </c>
      <c r="H4" s="16">
        <f t="shared" si="2"/>
        <v>4</v>
      </c>
    </row>
    <row r="5" spans="1:8" x14ac:dyDescent="0.2">
      <c r="A5" s="16">
        <f t="shared" si="3"/>
        <v>5</v>
      </c>
      <c r="B5" t="s">
        <v>0</v>
      </c>
      <c r="C5" s="16">
        <f t="shared" si="4"/>
        <v>5</v>
      </c>
      <c r="E5" t="str">
        <f t="shared" si="0"/>
        <v>January 5</v>
      </c>
      <c r="F5" s="16">
        <f t="shared" si="5"/>
        <v>5</v>
      </c>
      <c r="G5" t="str">
        <f t="shared" si="1"/>
        <v>January</v>
      </c>
      <c r="H5" s="16">
        <f t="shared" si="2"/>
        <v>5</v>
      </c>
    </row>
    <row r="6" spans="1:8" x14ac:dyDescent="0.2">
      <c r="A6" s="16">
        <f t="shared" si="3"/>
        <v>6</v>
      </c>
      <c r="B6" t="s">
        <v>0</v>
      </c>
      <c r="C6" s="16">
        <f t="shared" si="4"/>
        <v>6</v>
      </c>
      <c r="E6" t="str">
        <f t="shared" si="0"/>
        <v>January 6</v>
      </c>
      <c r="F6" s="16">
        <f t="shared" si="5"/>
        <v>6</v>
      </c>
      <c r="G6" t="str">
        <f t="shared" si="1"/>
        <v>January</v>
      </c>
      <c r="H6" s="16">
        <f t="shared" si="2"/>
        <v>6</v>
      </c>
    </row>
    <row r="7" spans="1:8" x14ac:dyDescent="0.2">
      <c r="A7" s="16">
        <f t="shared" si="3"/>
        <v>7</v>
      </c>
      <c r="B7" t="s">
        <v>0</v>
      </c>
      <c r="C7" s="16">
        <f t="shared" si="4"/>
        <v>7</v>
      </c>
      <c r="E7" t="str">
        <f t="shared" si="0"/>
        <v>January 7</v>
      </c>
      <c r="F7" s="16">
        <f t="shared" si="5"/>
        <v>7</v>
      </c>
      <c r="G7" t="str">
        <f t="shared" si="1"/>
        <v>January</v>
      </c>
      <c r="H7" s="16">
        <f t="shared" si="2"/>
        <v>7</v>
      </c>
    </row>
    <row r="8" spans="1:8" x14ac:dyDescent="0.2">
      <c r="A8" s="16">
        <f t="shared" si="3"/>
        <v>8</v>
      </c>
      <c r="B8" t="s">
        <v>0</v>
      </c>
      <c r="C8" s="16">
        <f t="shared" si="4"/>
        <v>8</v>
      </c>
      <c r="E8" t="str">
        <f t="shared" si="0"/>
        <v>January 8</v>
      </c>
      <c r="F8" s="16">
        <f t="shared" si="5"/>
        <v>8</v>
      </c>
      <c r="G8" t="str">
        <f t="shared" si="1"/>
        <v>January</v>
      </c>
      <c r="H8" s="16">
        <f t="shared" si="2"/>
        <v>8</v>
      </c>
    </row>
    <row r="9" spans="1:8" x14ac:dyDescent="0.2">
      <c r="A9" s="16">
        <f t="shared" si="3"/>
        <v>9</v>
      </c>
      <c r="B9" t="s">
        <v>0</v>
      </c>
      <c r="C9" s="16">
        <f t="shared" si="4"/>
        <v>9</v>
      </c>
      <c r="E9" t="str">
        <f t="shared" si="0"/>
        <v>January 9</v>
      </c>
      <c r="F9" s="16">
        <f t="shared" si="5"/>
        <v>9</v>
      </c>
      <c r="G9" t="str">
        <f t="shared" si="1"/>
        <v>January</v>
      </c>
      <c r="H9" s="16">
        <f t="shared" si="2"/>
        <v>9</v>
      </c>
    </row>
    <row r="10" spans="1:8" x14ac:dyDescent="0.2">
      <c r="A10" s="16">
        <f t="shared" si="3"/>
        <v>10</v>
      </c>
      <c r="B10" t="s">
        <v>0</v>
      </c>
      <c r="C10" s="16">
        <f t="shared" si="4"/>
        <v>10</v>
      </c>
      <c r="E10" t="str">
        <f t="shared" si="0"/>
        <v>January 10</v>
      </c>
      <c r="F10" s="16">
        <f t="shared" si="5"/>
        <v>10</v>
      </c>
      <c r="G10" t="str">
        <f t="shared" si="1"/>
        <v>January</v>
      </c>
      <c r="H10" s="16">
        <f t="shared" si="2"/>
        <v>10</v>
      </c>
    </row>
    <row r="11" spans="1:8" x14ac:dyDescent="0.2">
      <c r="A11" s="16">
        <f t="shared" si="3"/>
        <v>11</v>
      </c>
      <c r="B11" t="s">
        <v>0</v>
      </c>
      <c r="C11" s="16">
        <f t="shared" si="4"/>
        <v>11</v>
      </c>
      <c r="E11" t="str">
        <f t="shared" si="0"/>
        <v>January 11</v>
      </c>
      <c r="F11" s="16">
        <f t="shared" si="5"/>
        <v>11</v>
      </c>
      <c r="G11" t="str">
        <f t="shared" si="1"/>
        <v>January</v>
      </c>
      <c r="H11" s="16">
        <f t="shared" si="2"/>
        <v>11</v>
      </c>
    </row>
    <row r="12" spans="1:8" x14ac:dyDescent="0.2">
      <c r="A12" s="16">
        <f t="shared" si="3"/>
        <v>12</v>
      </c>
      <c r="B12" t="s">
        <v>0</v>
      </c>
      <c r="C12" s="16">
        <f t="shared" si="4"/>
        <v>12</v>
      </c>
      <c r="E12" t="str">
        <f t="shared" si="0"/>
        <v>January 12</v>
      </c>
      <c r="F12" s="16">
        <f t="shared" si="5"/>
        <v>12</v>
      </c>
      <c r="G12" t="str">
        <f t="shared" si="1"/>
        <v>January</v>
      </c>
      <c r="H12" s="16">
        <f t="shared" si="2"/>
        <v>12</v>
      </c>
    </row>
    <row r="13" spans="1:8" x14ac:dyDescent="0.2">
      <c r="A13" s="16">
        <f t="shared" si="3"/>
        <v>13</v>
      </c>
      <c r="B13" t="s">
        <v>0</v>
      </c>
      <c r="C13" s="16">
        <f t="shared" si="4"/>
        <v>13</v>
      </c>
      <c r="E13" t="str">
        <f t="shared" si="0"/>
        <v>January 13</v>
      </c>
      <c r="F13" s="16">
        <f t="shared" si="5"/>
        <v>13</v>
      </c>
      <c r="G13" t="str">
        <f t="shared" si="1"/>
        <v>January</v>
      </c>
      <c r="H13" s="16">
        <f t="shared" si="2"/>
        <v>13</v>
      </c>
    </row>
    <row r="14" spans="1:8" x14ac:dyDescent="0.2">
      <c r="A14" s="16">
        <f t="shared" si="3"/>
        <v>14</v>
      </c>
      <c r="B14" t="s">
        <v>0</v>
      </c>
      <c r="C14" s="16">
        <f t="shared" si="4"/>
        <v>14</v>
      </c>
      <c r="E14" t="str">
        <f t="shared" si="0"/>
        <v>January 14</v>
      </c>
      <c r="F14" s="16">
        <f t="shared" si="5"/>
        <v>14</v>
      </c>
      <c r="G14" t="str">
        <f t="shared" si="1"/>
        <v>January</v>
      </c>
      <c r="H14" s="16">
        <f t="shared" si="2"/>
        <v>14</v>
      </c>
    </row>
    <row r="15" spans="1:8" x14ac:dyDescent="0.2">
      <c r="A15" s="16">
        <f t="shared" si="3"/>
        <v>15</v>
      </c>
      <c r="B15" t="s">
        <v>0</v>
      </c>
      <c r="C15" s="16">
        <f t="shared" si="4"/>
        <v>15</v>
      </c>
      <c r="E15" t="str">
        <f t="shared" si="0"/>
        <v>January 15</v>
      </c>
      <c r="F15" s="16">
        <f t="shared" si="5"/>
        <v>15</v>
      </c>
      <c r="G15" t="str">
        <f t="shared" si="1"/>
        <v>January</v>
      </c>
      <c r="H15" s="16">
        <f t="shared" si="2"/>
        <v>15</v>
      </c>
    </row>
    <row r="16" spans="1:8" x14ac:dyDescent="0.2">
      <c r="A16" s="16">
        <f t="shared" si="3"/>
        <v>16</v>
      </c>
      <c r="B16" t="s">
        <v>0</v>
      </c>
      <c r="C16" s="16">
        <f t="shared" si="4"/>
        <v>16</v>
      </c>
      <c r="E16" t="str">
        <f t="shared" si="0"/>
        <v>January 16</v>
      </c>
      <c r="F16" s="16">
        <f t="shared" si="5"/>
        <v>16</v>
      </c>
      <c r="G16" t="str">
        <f t="shared" si="1"/>
        <v>January</v>
      </c>
      <c r="H16" s="16">
        <f t="shared" si="2"/>
        <v>16</v>
      </c>
    </row>
    <row r="17" spans="1:8" x14ac:dyDescent="0.2">
      <c r="A17" s="16">
        <f t="shared" si="3"/>
        <v>17</v>
      </c>
      <c r="B17" t="s">
        <v>0</v>
      </c>
      <c r="C17" s="16">
        <f t="shared" si="4"/>
        <v>17</v>
      </c>
      <c r="E17" t="str">
        <f t="shared" si="0"/>
        <v>January 17</v>
      </c>
      <c r="F17" s="16">
        <f t="shared" si="5"/>
        <v>17</v>
      </c>
      <c r="G17" t="str">
        <f t="shared" si="1"/>
        <v>January</v>
      </c>
      <c r="H17" s="16">
        <f t="shared" si="2"/>
        <v>17</v>
      </c>
    </row>
    <row r="18" spans="1:8" x14ac:dyDescent="0.2">
      <c r="A18" s="16">
        <f t="shared" si="3"/>
        <v>18</v>
      </c>
      <c r="B18" t="s">
        <v>0</v>
      </c>
      <c r="C18" s="16">
        <f t="shared" si="4"/>
        <v>18</v>
      </c>
      <c r="E18" t="str">
        <f t="shared" si="0"/>
        <v>January 18</v>
      </c>
      <c r="F18" s="16">
        <f t="shared" si="5"/>
        <v>18</v>
      </c>
      <c r="G18" t="str">
        <f t="shared" si="1"/>
        <v>January</v>
      </c>
      <c r="H18" s="16">
        <f t="shared" si="2"/>
        <v>18</v>
      </c>
    </row>
    <row r="19" spans="1:8" x14ac:dyDescent="0.2">
      <c r="A19" s="16">
        <f t="shared" si="3"/>
        <v>19</v>
      </c>
      <c r="B19" t="s">
        <v>0</v>
      </c>
      <c r="C19" s="16">
        <f t="shared" si="4"/>
        <v>19</v>
      </c>
      <c r="E19" t="str">
        <f t="shared" si="0"/>
        <v>January 19</v>
      </c>
      <c r="F19" s="16">
        <f t="shared" si="5"/>
        <v>19</v>
      </c>
      <c r="G19" t="str">
        <f t="shared" si="1"/>
        <v>January</v>
      </c>
      <c r="H19" s="16">
        <f t="shared" si="2"/>
        <v>19</v>
      </c>
    </row>
    <row r="20" spans="1:8" x14ac:dyDescent="0.2">
      <c r="A20" s="16">
        <f t="shared" si="3"/>
        <v>20</v>
      </c>
      <c r="B20" t="s">
        <v>0</v>
      </c>
      <c r="C20" s="16">
        <f t="shared" si="4"/>
        <v>20</v>
      </c>
      <c r="E20" t="str">
        <f t="shared" si="0"/>
        <v>January 20</v>
      </c>
      <c r="F20" s="16">
        <f t="shared" si="5"/>
        <v>20</v>
      </c>
      <c r="G20" t="str">
        <f t="shared" si="1"/>
        <v>January</v>
      </c>
      <c r="H20" s="16">
        <f t="shared" si="2"/>
        <v>20</v>
      </c>
    </row>
    <row r="21" spans="1:8" x14ac:dyDescent="0.2">
      <c r="A21" s="16">
        <f t="shared" si="3"/>
        <v>21</v>
      </c>
      <c r="B21" t="s">
        <v>0</v>
      </c>
      <c r="C21" s="16">
        <f t="shared" si="4"/>
        <v>21</v>
      </c>
      <c r="E21" t="str">
        <f t="shared" si="0"/>
        <v>January 21</v>
      </c>
      <c r="F21" s="16">
        <f t="shared" si="5"/>
        <v>21</v>
      </c>
      <c r="G21" t="str">
        <f t="shared" si="1"/>
        <v>January</v>
      </c>
      <c r="H21" s="16">
        <f t="shared" si="2"/>
        <v>21</v>
      </c>
    </row>
    <row r="22" spans="1:8" x14ac:dyDescent="0.2">
      <c r="A22" s="16">
        <f t="shared" si="3"/>
        <v>22</v>
      </c>
      <c r="B22" t="s">
        <v>0</v>
      </c>
      <c r="C22" s="16">
        <f t="shared" si="4"/>
        <v>22</v>
      </c>
      <c r="E22" t="str">
        <f t="shared" si="0"/>
        <v>January 22</v>
      </c>
      <c r="F22" s="16">
        <f t="shared" si="5"/>
        <v>22</v>
      </c>
      <c r="G22" t="str">
        <f t="shared" si="1"/>
        <v>January</v>
      </c>
      <c r="H22" s="16">
        <f t="shared" si="2"/>
        <v>22</v>
      </c>
    </row>
    <row r="23" spans="1:8" x14ac:dyDescent="0.2">
      <c r="A23" s="16">
        <f t="shared" si="3"/>
        <v>23</v>
      </c>
      <c r="B23" t="s">
        <v>0</v>
      </c>
      <c r="C23" s="16">
        <f t="shared" si="4"/>
        <v>23</v>
      </c>
      <c r="E23" t="str">
        <f t="shared" si="0"/>
        <v>January 23</v>
      </c>
      <c r="F23" s="16">
        <f t="shared" si="5"/>
        <v>23</v>
      </c>
      <c r="G23" t="str">
        <f t="shared" si="1"/>
        <v>January</v>
      </c>
      <c r="H23" s="16">
        <f t="shared" si="2"/>
        <v>23</v>
      </c>
    </row>
    <row r="24" spans="1:8" x14ac:dyDescent="0.2">
      <c r="A24" s="16">
        <f t="shared" si="3"/>
        <v>24</v>
      </c>
      <c r="B24" t="s">
        <v>0</v>
      </c>
      <c r="C24" s="16">
        <f t="shared" si="4"/>
        <v>24</v>
      </c>
      <c r="E24" t="str">
        <f t="shared" si="0"/>
        <v>January 24</v>
      </c>
      <c r="F24" s="16">
        <f t="shared" si="5"/>
        <v>24</v>
      </c>
      <c r="G24" t="str">
        <f t="shared" si="1"/>
        <v>January</v>
      </c>
      <c r="H24" s="16">
        <f t="shared" si="2"/>
        <v>24</v>
      </c>
    </row>
    <row r="25" spans="1:8" x14ac:dyDescent="0.2">
      <c r="A25" s="16">
        <f t="shared" si="3"/>
        <v>25</v>
      </c>
      <c r="B25" t="s">
        <v>0</v>
      </c>
      <c r="C25" s="16">
        <f t="shared" si="4"/>
        <v>25</v>
      </c>
      <c r="E25" t="str">
        <f t="shared" si="0"/>
        <v>January 25</v>
      </c>
      <c r="F25" s="16">
        <f t="shared" si="5"/>
        <v>25</v>
      </c>
      <c r="G25" t="str">
        <f t="shared" si="1"/>
        <v>January</v>
      </c>
      <c r="H25" s="16">
        <f t="shared" si="2"/>
        <v>25</v>
      </c>
    </row>
    <row r="26" spans="1:8" x14ac:dyDescent="0.2">
      <c r="A26" s="16">
        <f t="shared" si="3"/>
        <v>26</v>
      </c>
      <c r="B26" t="s">
        <v>0</v>
      </c>
      <c r="C26" s="16">
        <f t="shared" si="4"/>
        <v>26</v>
      </c>
      <c r="E26" t="str">
        <f t="shared" si="0"/>
        <v>January 26</v>
      </c>
      <c r="F26" s="16">
        <f t="shared" si="5"/>
        <v>26</v>
      </c>
      <c r="G26" t="str">
        <f t="shared" si="1"/>
        <v>January</v>
      </c>
      <c r="H26" s="16">
        <f t="shared" si="2"/>
        <v>26</v>
      </c>
    </row>
    <row r="27" spans="1:8" x14ac:dyDescent="0.2">
      <c r="A27" s="16">
        <f t="shared" si="3"/>
        <v>27</v>
      </c>
      <c r="B27" t="s">
        <v>0</v>
      </c>
      <c r="C27" s="16">
        <f t="shared" si="4"/>
        <v>27</v>
      </c>
      <c r="E27" t="str">
        <f t="shared" si="0"/>
        <v>January 27</v>
      </c>
      <c r="F27" s="16">
        <f t="shared" si="5"/>
        <v>27</v>
      </c>
      <c r="G27" t="str">
        <f t="shared" si="1"/>
        <v>January</v>
      </c>
      <c r="H27" s="16">
        <f t="shared" si="2"/>
        <v>27</v>
      </c>
    </row>
    <row r="28" spans="1:8" x14ac:dyDescent="0.2">
      <c r="A28" s="16">
        <f t="shared" si="3"/>
        <v>28</v>
      </c>
      <c r="B28" t="s">
        <v>0</v>
      </c>
      <c r="C28" s="16">
        <f t="shared" si="4"/>
        <v>28</v>
      </c>
      <c r="E28" t="str">
        <f t="shared" si="0"/>
        <v>January 28</v>
      </c>
      <c r="F28" s="16">
        <f t="shared" si="5"/>
        <v>28</v>
      </c>
      <c r="G28" t="str">
        <f t="shared" si="1"/>
        <v>January</v>
      </c>
      <c r="H28" s="16">
        <f t="shared" si="2"/>
        <v>28</v>
      </c>
    </row>
    <row r="29" spans="1:8" x14ac:dyDescent="0.2">
      <c r="A29" s="16">
        <f t="shared" si="3"/>
        <v>29</v>
      </c>
      <c r="B29" t="s">
        <v>0</v>
      </c>
      <c r="C29" s="16">
        <f t="shared" si="4"/>
        <v>29</v>
      </c>
      <c r="E29" t="str">
        <f t="shared" si="0"/>
        <v>January 29</v>
      </c>
      <c r="F29" s="16">
        <f t="shared" si="5"/>
        <v>29</v>
      </c>
      <c r="G29" t="str">
        <f t="shared" si="1"/>
        <v>January</v>
      </c>
      <c r="H29" s="16">
        <f t="shared" si="2"/>
        <v>29</v>
      </c>
    </row>
    <row r="30" spans="1:8" x14ac:dyDescent="0.2">
      <c r="A30" s="16">
        <f t="shared" si="3"/>
        <v>30</v>
      </c>
      <c r="B30" t="s">
        <v>0</v>
      </c>
      <c r="C30" s="16">
        <f t="shared" si="4"/>
        <v>30</v>
      </c>
      <c r="E30" t="str">
        <f t="shared" si="0"/>
        <v>January 30</v>
      </c>
      <c r="F30" s="16">
        <f t="shared" si="5"/>
        <v>30</v>
      </c>
      <c r="G30" t="str">
        <f t="shared" si="1"/>
        <v>January</v>
      </c>
      <c r="H30" s="16">
        <f t="shared" si="2"/>
        <v>30</v>
      </c>
    </row>
    <row r="31" spans="1:8" x14ac:dyDescent="0.2">
      <c r="A31" s="16">
        <f t="shared" si="3"/>
        <v>31</v>
      </c>
      <c r="B31" t="s">
        <v>0</v>
      </c>
      <c r="C31" s="16">
        <f t="shared" si="4"/>
        <v>31</v>
      </c>
      <c r="D31" s="16">
        <v>31</v>
      </c>
      <c r="E31" t="str">
        <f t="shared" si="0"/>
        <v>January 31</v>
      </c>
      <c r="F31" s="16">
        <f t="shared" si="5"/>
        <v>31</v>
      </c>
      <c r="G31" t="str">
        <f t="shared" si="1"/>
        <v>January</v>
      </c>
      <c r="H31" s="16">
        <f t="shared" si="2"/>
        <v>31</v>
      </c>
    </row>
    <row r="32" spans="1:8" x14ac:dyDescent="0.2">
      <c r="A32" s="16">
        <f t="shared" si="3"/>
        <v>32</v>
      </c>
      <c r="B32" t="s">
        <v>1</v>
      </c>
      <c r="C32" s="16">
        <v>1</v>
      </c>
      <c r="E32" t="str">
        <f t="shared" si="0"/>
        <v>February 1</v>
      </c>
      <c r="F32" s="16">
        <f t="shared" si="5"/>
        <v>32</v>
      </c>
      <c r="G32" t="str">
        <f t="shared" si="1"/>
        <v>February</v>
      </c>
      <c r="H32" s="16">
        <f t="shared" si="2"/>
        <v>1</v>
      </c>
    </row>
    <row r="33" spans="1:8" x14ac:dyDescent="0.2">
      <c r="A33" s="16">
        <f t="shared" si="3"/>
        <v>33</v>
      </c>
      <c r="B33" t="s">
        <v>1</v>
      </c>
      <c r="C33" s="16">
        <f>C32+1</f>
        <v>2</v>
      </c>
      <c r="E33" t="str">
        <f t="shared" si="0"/>
        <v>February 2</v>
      </c>
      <c r="F33" s="16">
        <f t="shared" si="5"/>
        <v>33</v>
      </c>
      <c r="G33" t="str">
        <f t="shared" si="1"/>
        <v>February</v>
      </c>
      <c r="H33" s="16">
        <f t="shared" si="2"/>
        <v>2</v>
      </c>
    </row>
    <row r="34" spans="1:8" x14ac:dyDescent="0.2">
      <c r="A34" s="16">
        <f t="shared" si="3"/>
        <v>34</v>
      </c>
      <c r="B34" t="s">
        <v>1</v>
      </c>
      <c r="C34" s="16">
        <f t="shared" ref="C34:C58" si="6">C33+1</f>
        <v>3</v>
      </c>
      <c r="E34" t="str">
        <f t="shared" si="0"/>
        <v>February 3</v>
      </c>
      <c r="F34" s="16">
        <f t="shared" si="5"/>
        <v>34</v>
      </c>
      <c r="G34" t="str">
        <f t="shared" si="1"/>
        <v>February</v>
      </c>
      <c r="H34" s="16">
        <f t="shared" si="2"/>
        <v>3</v>
      </c>
    </row>
    <row r="35" spans="1:8" x14ac:dyDescent="0.2">
      <c r="A35" s="16">
        <f t="shared" si="3"/>
        <v>35</v>
      </c>
      <c r="B35" t="s">
        <v>1</v>
      </c>
      <c r="C35" s="16">
        <f t="shared" si="6"/>
        <v>4</v>
      </c>
      <c r="E35" t="str">
        <f t="shared" si="0"/>
        <v>February 4</v>
      </c>
      <c r="F35" s="16">
        <f t="shared" si="5"/>
        <v>35</v>
      </c>
      <c r="G35" t="str">
        <f t="shared" si="1"/>
        <v>February</v>
      </c>
      <c r="H35" s="16">
        <f t="shared" si="2"/>
        <v>4</v>
      </c>
    </row>
    <row r="36" spans="1:8" x14ac:dyDescent="0.2">
      <c r="A36" s="16">
        <f t="shared" si="3"/>
        <v>36</v>
      </c>
      <c r="B36" t="s">
        <v>1</v>
      </c>
      <c r="C36" s="16">
        <f t="shared" si="6"/>
        <v>5</v>
      </c>
      <c r="E36" t="str">
        <f t="shared" si="0"/>
        <v>February 5</v>
      </c>
      <c r="F36" s="16">
        <f t="shared" si="5"/>
        <v>36</v>
      </c>
      <c r="G36" t="str">
        <f t="shared" si="1"/>
        <v>February</v>
      </c>
      <c r="H36" s="16">
        <f t="shared" si="2"/>
        <v>5</v>
      </c>
    </row>
    <row r="37" spans="1:8" x14ac:dyDescent="0.2">
      <c r="A37" s="16">
        <f t="shared" si="3"/>
        <v>37</v>
      </c>
      <c r="B37" t="s">
        <v>1</v>
      </c>
      <c r="C37" s="16">
        <f t="shared" si="6"/>
        <v>6</v>
      </c>
      <c r="E37" t="str">
        <f t="shared" si="0"/>
        <v>February 6</v>
      </c>
      <c r="F37" s="16">
        <f t="shared" si="5"/>
        <v>37</v>
      </c>
      <c r="G37" t="str">
        <f t="shared" si="1"/>
        <v>February</v>
      </c>
      <c r="H37" s="16">
        <f t="shared" si="2"/>
        <v>6</v>
      </c>
    </row>
    <row r="38" spans="1:8" x14ac:dyDescent="0.2">
      <c r="A38" s="16">
        <f t="shared" si="3"/>
        <v>38</v>
      </c>
      <c r="B38" t="s">
        <v>1</v>
      </c>
      <c r="C38" s="16">
        <f t="shared" si="6"/>
        <v>7</v>
      </c>
      <c r="E38" t="str">
        <f t="shared" si="0"/>
        <v>February 7</v>
      </c>
      <c r="F38" s="16">
        <f t="shared" si="5"/>
        <v>38</v>
      </c>
      <c r="G38" t="str">
        <f t="shared" si="1"/>
        <v>February</v>
      </c>
      <c r="H38" s="16">
        <f t="shared" si="2"/>
        <v>7</v>
      </c>
    </row>
    <row r="39" spans="1:8" x14ac:dyDescent="0.2">
      <c r="A39" s="16">
        <f t="shared" si="3"/>
        <v>39</v>
      </c>
      <c r="B39" t="s">
        <v>1</v>
      </c>
      <c r="C39" s="16">
        <f t="shared" si="6"/>
        <v>8</v>
      </c>
      <c r="E39" t="str">
        <f t="shared" si="0"/>
        <v>February 8</v>
      </c>
      <c r="F39" s="16">
        <f t="shared" si="5"/>
        <v>39</v>
      </c>
      <c r="G39" t="str">
        <f t="shared" si="1"/>
        <v>February</v>
      </c>
      <c r="H39" s="16">
        <f t="shared" si="2"/>
        <v>8</v>
      </c>
    </row>
    <row r="40" spans="1:8" x14ac:dyDescent="0.2">
      <c r="A40" s="16">
        <f t="shared" si="3"/>
        <v>40</v>
      </c>
      <c r="B40" t="s">
        <v>1</v>
      </c>
      <c r="C40" s="16">
        <f t="shared" si="6"/>
        <v>9</v>
      </c>
      <c r="E40" t="str">
        <f t="shared" si="0"/>
        <v>February 9</v>
      </c>
      <c r="F40" s="16">
        <f t="shared" si="5"/>
        <v>40</v>
      </c>
      <c r="G40" t="str">
        <f t="shared" si="1"/>
        <v>February</v>
      </c>
      <c r="H40" s="16">
        <f t="shared" si="2"/>
        <v>9</v>
      </c>
    </row>
    <row r="41" spans="1:8" x14ac:dyDescent="0.2">
      <c r="A41" s="16">
        <f t="shared" si="3"/>
        <v>41</v>
      </c>
      <c r="B41" t="s">
        <v>1</v>
      </c>
      <c r="C41" s="16">
        <f t="shared" si="6"/>
        <v>10</v>
      </c>
      <c r="E41" t="str">
        <f t="shared" si="0"/>
        <v>February 10</v>
      </c>
      <c r="F41" s="16">
        <f t="shared" si="5"/>
        <v>41</v>
      </c>
      <c r="G41" t="str">
        <f t="shared" si="1"/>
        <v>February</v>
      </c>
      <c r="H41" s="16">
        <f t="shared" si="2"/>
        <v>10</v>
      </c>
    </row>
    <row r="42" spans="1:8" x14ac:dyDescent="0.2">
      <c r="A42" s="16">
        <f t="shared" si="3"/>
        <v>42</v>
      </c>
      <c r="B42" t="s">
        <v>1</v>
      </c>
      <c r="C42" s="16">
        <f t="shared" si="6"/>
        <v>11</v>
      </c>
      <c r="E42" t="str">
        <f t="shared" si="0"/>
        <v>February 11</v>
      </c>
      <c r="F42" s="16">
        <f t="shared" si="5"/>
        <v>42</v>
      </c>
      <c r="G42" t="str">
        <f t="shared" si="1"/>
        <v>February</v>
      </c>
      <c r="H42" s="16">
        <f t="shared" si="2"/>
        <v>11</v>
      </c>
    </row>
    <row r="43" spans="1:8" x14ac:dyDescent="0.2">
      <c r="A43" s="16">
        <f t="shared" si="3"/>
        <v>43</v>
      </c>
      <c r="B43" t="s">
        <v>1</v>
      </c>
      <c r="C43" s="16">
        <f t="shared" si="6"/>
        <v>12</v>
      </c>
      <c r="E43" t="str">
        <f t="shared" si="0"/>
        <v>February 12</v>
      </c>
      <c r="F43" s="16">
        <f t="shared" si="5"/>
        <v>43</v>
      </c>
      <c r="G43" t="str">
        <f t="shared" si="1"/>
        <v>February</v>
      </c>
      <c r="H43" s="16">
        <f t="shared" si="2"/>
        <v>12</v>
      </c>
    </row>
    <row r="44" spans="1:8" x14ac:dyDescent="0.2">
      <c r="A44" s="16">
        <f t="shared" si="3"/>
        <v>44</v>
      </c>
      <c r="B44" t="s">
        <v>1</v>
      </c>
      <c r="C44" s="16">
        <f t="shared" si="6"/>
        <v>13</v>
      </c>
      <c r="E44" t="str">
        <f t="shared" si="0"/>
        <v>February 13</v>
      </c>
      <c r="F44" s="16">
        <f t="shared" si="5"/>
        <v>44</v>
      </c>
      <c r="G44" t="str">
        <f t="shared" si="1"/>
        <v>February</v>
      </c>
      <c r="H44" s="16">
        <f t="shared" si="2"/>
        <v>13</v>
      </c>
    </row>
    <row r="45" spans="1:8" x14ac:dyDescent="0.2">
      <c r="A45" s="16">
        <f t="shared" si="3"/>
        <v>45</v>
      </c>
      <c r="B45" t="s">
        <v>1</v>
      </c>
      <c r="C45" s="16">
        <f t="shared" si="6"/>
        <v>14</v>
      </c>
      <c r="E45" t="str">
        <f t="shared" si="0"/>
        <v>February 14</v>
      </c>
      <c r="F45" s="16">
        <f t="shared" si="5"/>
        <v>45</v>
      </c>
      <c r="G45" t="str">
        <f t="shared" si="1"/>
        <v>February</v>
      </c>
      <c r="H45" s="16">
        <f t="shared" si="2"/>
        <v>14</v>
      </c>
    </row>
    <row r="46" spans="1:8" x14ac:dyDescent="0.2">
      <c r="A46" s="16">
        <f t="shared" si="3"/>
        <v>46</v>
      </c>
      <c r="B46" t="s">
        <v>1</v>
      </c>
      <c r="C46" s="16">
        <f t="shared" si="6"/>
        <v>15</v>
      </c>
      <c r="E46" t="str">
        <f t="shared" si="0"/>
        <v>February 15</v>
      </c>
      <c r="F46" s="16">
        <f t="shared" si="5"/>
        <v>46</v>
      </c>
      <c r="G46" t="str">
        <f t="shared" si="1"/>
        <v>February</v>
      </c>
      <c r="H46" s="16">
        <f t="shared" si="2"/>
        <v>15</v>
      </c>
    </row>
    <row r="47" spans="1:8" x14ac:dyDescent="0.2">
      <c r="A47" s="16">
        <f t="shared" si="3"/>
        <v>47</v>
      </c>
      <c r="B47" t="s">
        <v>1</v>
      </c>
      <c r="C47" s="16">
        <f t="shared" si="6"/>
        <v>16</v>
      </c>
      <c r="E47" t="str">
        <f t="shared" si="0"/>
        <v>February 16</v>
      </c>
      <c r="F47" s="16">
        <f t="shared" si="5"/>
        <v>47</v>
      </c>
      <c r="G47" t="str">
        <f t="shared" si="1"/>
        <v>February</v>
      </c>
      <c r="H47" s="16">
        <f t="shared" si="2"/>
        <v>16</v>
      </c>
    </row>
    <row r="48" spans="1:8" x14ac:dyDescent="0.2">
      <c r="A48" s="16">
        <f t="shared" si="3"/>
        <v>48</v>
      </c>
      <c r="B48" t="s">
        <v>1</v>
      </c>
      <c r="C48" s="16">
        <f t="shared" si="6"/>
        <v>17</v>
      </c>
      <c r="E48" t="str">
        <f t="shared" si="0"/>
        <v>February 17</v>
      </c>
      <c r="F48" s="16">
        <f t="shared" si="5"/>
        <v>48</v>
      </c>
      <c r="G48" t="str">
        <f t="shared" si="1"/>
        <v>February</v>
      </c>
      <c r="H48" s="16">
        <f t="shared" si="2"/>
        <v>17</v>
      </c>
    </row>
    <row r="49" spans="1:8" x14ac:dyDescent="0.2">
      <c r="A49" s="16">
        <f t="shared" si="3"/>
        <v>49</v>
      </c>
      <c r="B49" t="s">
        <v>1</v>
      </c>
      <c r="C49" s="16">
        <f t="shared" si="6"/>
        <v>18</v>
      </c>
      <c r="E49" t="str">
        <f t="shared" si="0"/>
        <v>February 18</v>
      </c>
      <c r="F49" s="16">
        <f t="shared" si="5"/>
        <v>49</v>
      </c>
      <c r="G49" t="str">
        <f t="shared" si="1"/>
        <v>February</v>
      </c>
      <c r="H49" s="16">
        <f t="shared" si="2"/>
        <v>18</v>
      </c>
    </row>
    <row r="50" spans="1:8" x14ac:dyDescent="0.2">
      <c r="A50" s="16">
        <f t="shared" si="3"/>
        <v>50</v>
      </c>
      <c r="B50" t="s">
        <v>1</v>
      </c>
      <c r="C50" s="16">
        <f t="shared" si="6"/>
        <v>19</v>
      </c>
      <c r="E50" t="str">
        <f t="shared" si="0"/>
        <v>February 19</v>
      </c>
      <c r="F50" s="16">
        <f t="shared" si="5"/>
        <v>50</v>
      </c>
      <c r="G50" t="str">
        <f t="shared" si="1"/>
        <v>February</v>
      </c>
      <c r="H50" s="16">
        <f t="shared" si="2"/>
        <v>19</v>
      </c>
    </row>
    <row r="51" spans="1:8" x14ac:dyDescent="0.2">
      <c r="A51" s="16">
        <f t="shared" si="3"/>
        <v>51</v>
      </c>
      <c r="B51" t="s">
        <v>1</v>
      </c>
      <c r="C51" s="16">
        <f t="shared" si="6"/>
        <v>20</v>
      </c>
      <c r="E51" t="str">
        <f t="shared" si="0"/>
        <v>February 20</v>
      </c>
      <c r="F51" s="16">
        <f t="shared" si="5"/>
        <v>51</v>
      </c>
      <c r="G51" t="str">
        <f t="shared" si="1"/>
        <v>February</v>
      </c>
      <c r="H51" s="16">
        <f t="shared" si="2"/>
        <v>20</v>
      </c>
    </row>
    <row r="52" spans="1:8" x14ac:dyDescent="0.2">
      <c r="A52" s="16">
        <f t="shared" si="3"/>
        <v>52</v>
      </c>
      <c r="B52" t="s">
        <v>1</v>
      </c>
      <c r="C52" s="16">
        <f t="shared" si="6"/>
        <v>21</v>
      </c>
      <c r="E52" t="str">
        <f t="shared" si="0"/>
        <v>February 21</v>
      </c>
      <c r="F52" s="16">
        <f t="shared" si="5"/>
        <v>52</v>
      </c>
      <c r="G52" t="str">
        <f t="shared" si="1"/>
        <v>February</v>
      </c>
      <c r="H52" s="16">
        <f t="shared" si="2"/>
        <v>21</v>
      </c>
    </row>
    <row r="53" spans="1:8" x14ac:dyDescent="0.2">
      <c r="A53" s="16">
        <f t="shared" si="3"/>
        <v>53</v>
      </c>
      <c r="B53" t="s">
        <v>1</v>
      </c>
      <c r="C53" s="16">
        <f t="shared" si="6"/>
        <v>22</v>
      </c>
      <c r="E53" t="str">
        <f t="shared" si="0"/>
        <v>February 22</v>
      </c>
      <c r="F53" s="16">
        <f t="shared" si="5"/>
        <v>53</v>
      </c>
      <c r="G53" t="str">
        <f t="shared" si="1"/>
        <v>February</v>
      </c>
      <c r="H53" s="16">
        <f t="shared" si="2"/>
        <v>22</v>
      </c>
    </row>
    <row r="54" spans="1:8" x14ac:dyDescent="0.2">
      <c r="A54" s="16">
        <f t="shared" si="3"/>
        <v>54</v>
      </c>
      <c r="B54" t="s">
        <v>1</v>
      </c>
      <c r="C54" s="16">
        <f t="shared" si="6"/>
        <v>23</v>
      </c>
      <c r="E54" t="str">
        <f t="shared" si="0"/>
        <v>February 23</v>
      </c>
      <c r="F54" s="16">
        <f t="shared" si="5"/>
        <v>54</v>
      </c>
      <c r="G54" t="str">
        <f t="shared" si="1"/>
        <v>February</v>
      </c>
      <c r="H54" s="16">
        <f t="shared" si="2"/>
        <v>23</v>
      </c>
    </row>
    <row r="55" spans="1:8" x14ac:dyDescent="0.2">
      <c r="A55" s="16">
        <f t="shared" si="3"/>
        <v>55</v>
      </c>
      <c r="B55" t="s">
        <v>1</v>
      </c>
      <c r="C55" s="16">
        <f t="shared" si="6"/>
        <v>24</v>
      </c>
      <c r="E55" t="str">
        <f t="shared" si="0"/>
        <v>February 24</v>
      </c>
      <c r="F55" s="16">
        <f t="shared" si="5"/>
        <v>55</v>
      </c>
      <c r="G55" t="str">
        <f t="shared" si="1"/>
        <v>February</v>
      </c>
      <c r="H55" s="16">
        <f t="shared" si="2"/>
        <v>24</v>
      </c>
    </row>
    <row r="56" spans="1:8" x14ac:dyDescent="0.2">
      <c r="A56" s="16">
        <f t="shared" si="3"/>
        <v>56</v>
      </c>
      <c r="B56" t="s">
        <v>1</v>
      </c>
      <c r="C56" s="16">
        <f t="shared" si="6"/>
        <v>25</v>
      </c>
      <c r="E56" t="str">
        <f t="shared" si="0"/>
        <v>February 25</v>
      </c>
      <c r="F56" s="16">
        <f t="shared" si="5"/>
        <v>56</v>
      </c>
      <c r="G56" t="str">
        <f t="shared" si="1"/>
        <v>February</v>
      </c>
      <c r="H56" s="16">
        <f t="shared" si="2"/>
        <v>25</v>
      </c>
    </row>
    <row r="57" spans="1:8" x14ac:dyDescent="0.2">
      <c r="A57" s="16">
        <f t="shared" si="3"/>
        <v>57</v>
      </c>
      <c r="B57" t="s">
        <v>1</v>
      </c>
      <c r="C57" s="16">
        <f t="shared" si="6"/>
        <v>26</v>
      </c>
      <c r="E57" t="str">
        <f t="shared" si="0"/>
        <v>February 26</v>
      </c>
      <c r="F57" s="16">
        <f t="shared" si="5"/>
        <v>57</v>
      </c>
      <c r="G57" t="str">
        <f t="shared" si="1"/>
        <v>February</v>
      </c>
      <c r="H57" s="16">
        <f t="shared" si="2"/>
        <v>26</v>
      </c>
    </row>
    <row r="58" spans="1:8" x14ac:dyDescent="0.2">
      <c r="A58" s="16">
        <f t="shared" si="3"/>
        <v>58</v>
      </c>
      <c r="B58" t="s">
        <v>1</v>
      </c>
      <c r="C58" s="16">
        <f t="shared" si="6"/>
        <v>27</v>
      </c>
      <c r="E58" t="str">
        <f t="shared" si="0"/>
        <v>February 27</v>
      </c>
      <c r="F58" s="16">
        <f t="shared" si="5"/>
        <v>58</v>
      </c>
      <c r="G58" t="str">
        <f t="shared" si="1"/>
        <v>February</v>
      </c>
      <c r="H58" s="16">
        <f t="shared" si="2"/>
        <v>27</v>
      </c>
    </row>
    <row r="59" spans="1:8" x14ac:dyDescent="0.2">
      <c r="A59" s="16">
        <f t="shared" si="3"/>
        <v>59</v>
      </c>
      <c r="B59" t="s">
        <v>1</v>
      </c>
      <c r="C59" s="16">
        <f>C58+1</f>
        <v>28</v>
      </c>
      <c r="D59" s="16">
        <v>28</v>
      </c>
      <c r="E59" t="str">
        <f t="shared" si="0"/>
        <v>February 28</v>
      </c>
      <c r="F59" s="16">
        <f t="shared" si="5"/>
        <v>59</v>
      </c>
      <c r="G59" t="str">
        <f t="shared" si="1"/>
        <v>February</v>
      </c>
      <c r="H59" s="16">
        <f t="shared" si="2"/>
        <v>28</v>
      </c>
    </row>
    <row r="60" spans="1:8" x14ac:dyDescent="0.2">
      <c r="A60" s="16">
        <f t="shared" si="3"/>
        <v>60</v>
      </c>
      <c r="B60" t="s">
        <v>2</v>
      </c>
      <c r="C60" s="16">
        <v>1</v>
      </c>
      <c r="E60" t="str">
        <f t="shared" si="0"/>
        <v>March 1</v>
      </c>
      <c r="F60" s="16">
        <f t="shared" si="5"/>
        <v>60</v>
      </c>
      <c r="G60" t="str">
        <f t="shared" si="1"/>
        <v>March</v>
      </c>
      <c r="H60" s="16">
        <f t="shared" si="2"/>
        <v>1</v>
      </c>
    </row>
    <row r="61" spans="1:8" x14ac:dyDescent="0.2">
      <c r="A61" s="16">
        <f t="shared" si="3"/>
        <v>61</v>
      </c>
      <c r="B61" t="s">
        <v>2</v>
      </c>
      <c r="C61" s="16">
        <f>C60+1</f>
        <v>2</v>
      </c>
      <c r="E61" t="str">
        <f t="shared" si="0"/>
        <v>March 2</v>
      </c>
      <c r="F61" s="16">
        <f t="shared" si="5"/>
        <v>61</v>
      </c>
      <c r="G61" t="str">
        <f t="shared" si="1"/>
        <v>March</v>
      </c>
      <c r="H61" s="16">
        <f t="shared" si="2"/>
        <v>2</v>
      </c>
    </row>
    <row r="62" spans="1:8" x14ac:dyDescent="0.2">
      <c r="A62" s="16">
        <f t="shared" si="3"/>
        <v>62</v>
      </c>
      <c r="B62" t="s">
        <v>2</v>
      </c>
      <c r="C62" s="16">
        <f t="shared" ref="C62:C90" si="7">C61+1</f>
        <v>3</v>
      </c>
      <c r="E62" t="str">
        <f t="shared" si="0"/>
        <v>March 3</v>
      </c>
      <c r="F62" s="16">
        <f t="shared" si="5"/>
        <v>62</v>
      </c>
      <c r="G62" t="str">
        <f t="shared" si="1"/>
        <v>March</v>
      </c>
      <c r="H62" s="16">
        <f t="shared" si="2"/>
        <v>3</v>
      </c>
    </row>
    <row r="63" spans="1:8" x14ac:dyDescent="0.2">
      <c r="A63" s="16">
        <f t="shared" si="3"/>
        <v>63</v>
      </c>
      <c r="B63" t="s">
        <v>2</v>
      </c>
      <c r="C63" s="16">
        <f t="shared" si="7"/>
        <v>4</v>
      </c>
      <c r="E63" t="str">
        <f t="shared" si="0"/>
        <v>March 4</v>
      </c>
      <c r="F63" s="16">
        <f t="shared" si="5"/>
        <v>63</v>
      </c>
      <c r="G63" t="str">
        <f t="shared" si="1"/>
        <v>March</v>
      </c>
      <c r="H63" s="16">
        <f t="shared" si="2"/>
        <v>4</v>
      </c>
    </row>
    <row r="64" spans="1:8" x14ac:dyDescent="0.2">
      <c r="A64" s="16">
        <f t="shared" si="3"/>
        <v>64</v>
      </c>
      <c r="B64" t="s">
        <v>2</v>
      </c>
      <c r="C64" s="16">
        <f t="shared" si="7"/>
        <v>5</v>
      </c>
      <c r="E64" t="str">
        <f t="shared" si="0"/>
        <v>March 5</v>
      </c>
      <c r="F64" s="16">
        <f t="shared" si="5"/>
        <v>64</v>
      </c>
      <c r="G64" t="str">
        <f t="shared" si="1"/>
        <v>March</v>
      </c>
      <c r="H64" s="16">
        <f t="shared" si="2"/>
        <v>5</v>
      </c>
    </row>
    <row r="65" spans="1:8" x14ac:dyDescent="0.2">
      <c r="A65" s="16">
        <f t="shared" si="3"/>
        <v>65</v>
      </c>
      <c r="B65" t="s">
        <v>2</v>
      </c>
      <c r="C65" s="16">
        <f t="shared" si="7"/>
        <v>6</v>
      </c>
      <c r="E65" t="str">
        <f t="shared" si="0"/>
        <v>March 6</v>
      </c>
      <c r="F65" s="16">
        <f t="shared" si="5"/>
        <v>65</v>
      </c>
      <c r="G65" t="str">
        <f t="shared" si="1"/>
        <v>March</v>
      </c>
      <c r="H65" s="16">
        <f t="shared" si="2"/>
        <v>6</v>
      </c>
    </row>
    <row r="66" spans="1:8" x14ac:dyDescent="0.2">
      <c r="A66" s="16">
        <f t="shared" si="3"/>
        <v>66</v>
      </c>
      <c r="B66" t="s">
        <v>2</v>
      </c>
      <c r="C66" s="16">
        <f t="shared" si="7"/>
        <v>7</v>
      </c>
      <c r="E66" t="str">
        <f t="shared" ref="E66:E129" si="8">B66 &amp; " " &amp;C66</f>
        <v>March 7</v>
      </c>
      <c r="F66" s="16">
        <f t="shared" si="5"/>
        <v>66</v>
      </c>
      <c r="G66" t="str">
        <f t="shared" ref="G66:G129" si="9">B66</f>
        <v>March</v>
      </c>
      <c r="H66" s="16">
        <f t="shared" ref="H66:H129" si="10">C66</f>
        <v>7</v>
      </c>
    </row>
    <row r="67" spans="1:8" x14ac:dyDescent="0.2">
      <c r="A67" s="16">
        <f t="shared" ref="A67:A130" si="11">A66+1</f>
        <v>67</v>
      </c>
      <c r="B67" t="s">
        <v>2</v>
      </c>
      <c r="C67" s="16">
        <f t="shared" si="7"/>
        <v>8</v>
      </c>
      <c r="E67" t="str">
        <f t="shared" si="8"/>
        <v>March 8</v>
      </c>
      <c r="F67" s="16">
        <f t="shared" ref="F67:F130" si="12">F66+1</f>
        <v>67</v>
      </c>
      <c r="G67" t="str">
        <f t="shared" si="9"/>
        <v>March</v>
      </c>
      <c r="H67" s="16">
        <f t="shared" si="10"/>
        <v>8</v>
      </c>
    </row>
    <row r="68" spans="1:8" x14ac:dyDescent="0.2">
      <c r="A68" s="16">
        <f t="shared" si="11"/>
        <v>68</v>
      </c>
      <c r="B68" t="s">
        <v>2</v>
      </c>
      <c r="C68" s="16">
        <f t="shared" si="7"/>
        <v>9</v>
      </c>
      <c r="E68" t="str">
        <f t="shared" si="8"/>
        <v>March 9</v>
      </c>
      <c r="F68" s="16">
        <f t="shared" si="12"/>
        <v>68</v>
      </c>
      <c r="G68" t="str">
        <f t="shared" si="9"/>
        <v>March</v>
      </c>
      <c r="H68" s="16">
        <f t="shared" si="10"/>
        <v>9</v>
      </c>
    </row>
    <row r="69" spans="1:8" x14ac:dyDescent="0.2">
      <c r="A69" s="16">
        <f t="shared" si="11"/>
        <v>69</v>
      </c>
      <c r="B69" t="s">
        <v>2</v>
      </c>
      <c r="C69" s="16">
        <f t="shared" si="7"/>
        <v>10</v>
      </c>
      <c r="E69" t="str">
        <f t="shared" si="8"/>
        <v>March 10</v>
      </c>
      <c r="F69" s="16">
        <f t="shared" si="12"/>
        <v>69</v>
      </c>
      <c r="G69" t="str">
        <f t="shared" si="9"/>
        <v>March</v>
      </c>
      <c r="H69" s="16">
        <f t="shared" si="10"/>
        <v>10</v>
      </c>
    </row>
    <row r="70" spans="1:8" x14ac:dyDescent="0.2">
      <c r="A70" s="16">
        <f t="shared" si="11"/>
        <v>70</v>
      </c>
      <c r="B70" t="s">
        <v>2</v>
      </c>
      <c r="C70" s="16">
        <f t="shared" si="7"/>
        <v>11</v>
      </c>
      <c r="E70" t="str">
        <f t="shared" si="8"/>
        <v>March 11</v>
      </c>
      <c r="F70" s="16">
        <f t="shared" si="12"/>
        <v>70</v>
      </c>
      <c r="G70" t="str">
        <f t="shared" si="9"/>
        <v>March</v>
      </c>
      <c r="H70" s="16">
        <f t="shared" si="10"/>
        <v>11</v>
      </c>
    </row>
    <row r="71" spans="1:8" x14ac:dyDescent="0.2">
      <c r="A71" s="16">
        <f t="shared" si="11"/>
        <v>71</v>
      </c>
      <c r="B71" t="s">
        <v>2</v>
      </c>
      <c r="C71" s="16">
        <f t="shared" si="7"/>
        <v>12</v>
      </c>
      <c r="E71" t="str">
        <f t="shared" si="8"/>
        <v>March 12</v>
      </c>
      <c r="F71" s="16">
        <f t="shared" si="12"/>
        <v>71</v>
      </c>
      <c r="G71" t="str">
        <f t="shared" si="9"/>
        <v>March</v>
      </c>
      <c r="H71" s="16">
        <f t="shared" si="10"/>
        <v>12</v>
      </c>
    </row>
    <row r="72" spans="1:8" x14ac:dyDescent="0.2">
      <c r="A72" s="16">
        <f t="shared" si="11"/>
        <v>72</v>
      </c>
      <c r="B72" t="s">
        <v>2</v>
      </c>
      <c r="C72" s="16">
        <f t="shared" si="7"/>
        <v>13</v>
      </c>
      <c r="E72" t="str">
        <f t="shared" si="8"/>
        <v>March 13</v>
      </c>
      <c r="F72" s="16">
        <f t="shared" si="12"/>
        <v>72</v>
      </c>
      <c r="G72" t="str">
        <f t="shared" si="9"/>
        <v>March</v>
      </c>
      <c r="H72" s="16">
        <f t="shared" si="10"/>
        <v>13</v>
      </c>
    </row>
    <row r="73" spans="1:8" x14ac:dyDescent="0.2">
      <c r="A73" s="16">
        <f t="shared" si="11"/>
        <v>73</v>
      </c>
      <c r="B73" t="s">
        <v>2</v>
      </c>
      <c r="C73" s="16">
        <f t="shared" si="7"/>
        <v>14</v>
      </c>
      <c r="E73" t="str">
        <f t="shared" si="8"/>
        <v>March 14</v>
      </c>
      <c r="F73" s="16">
        <f t="shared" si="12"/>
        <v>73</v>
      </c>
      <c r="G73" t="str">
        <f t="shared" si="9"/>
        <v>March</v>
      </c>
      <c r="H73" s="16">
        <f t="shared" si="10"/>
        <v>14</v>
      </c>
    </row>
    <row r="74" spans="1:8" x14ac:dyDescent="0.2">
      <c r="A74" s="16">
        <f t="shared" si="11"/>
        <v>74</v>
      </c>
      <c r="B74" t="s">
        <v>2</v>
      </c>
      <c r="C74" s="16">
        <f t="shared" si="7"/>
        <v>15</v>
      </c>
      <c r="E74" t="str">
        <f t="shared" si="8"/>
        <v>March 15</v>
      </c>
      <c r="F74" s="16">
        <f t="shared" si="12"/>
        <v>74</v>
      </c>
      <c r="G74" t="str">
        <f t="shared" si="9"/>
        <v>March</v>
      </c>
      <c r="H74" s="16">
        <f t="shared" si="10"/>
        <v>15</v>
      </c>
    </row>
    <row r="75" spans="1:8" x14ac:dyDescent="0.2">
      <c r="A75" s="16">
        <f t="shared" si="11"/>
        <v>75</v>
      </c>
      <c r="B75" t="s">
        <v>2</v>
      </c>
      <c r="C75" s="16">
        <f t="shared" si="7"/>
        <v>16</v>
      </c>
      <c r="E75" t="str">
        <f t="shared" si="8"/>
        <v>March 16</v>
      </c>
      <c r="F75" s="16">
        <f t="shared" si="12"/>
        <v>75</v>
      </c>
      <c r="G75" t="str">
        <f t="shared" si="9"/>
        <v>March</v>
      </c>
      <c r="H75" s="16">
        <f t="shared" si="10"/>
        <v>16</v>
      </c>
    </row>
    <row r="76" spans="1:8" x14ac:dyDescent="0.2">
      <c r="A76" s="16">
        <f t="shared" si="11"/>
        <v>76</v>
      </c>
      <c r="B76" t="s">
        <v>2</v>
      </c>
      <c r="C76" s="16">
        <f t="shared" si="7"/>
        <v>17</v>
      </c>
      <c r="E76" t="str">
        <f t="shared" si="8"/>
        <v>March 17</v>
      </c>
      <c r="F76" s="16">
        <f t="shared" si="12"/>
        <v>76</v>
      </c>
      <c r="G76" t="str">
        <f t="shared" si="9"/>
        <v>March</v>
      </c>
      <c r="H76" s="16">
        <f t="shared" si="10"/>
        <v>17</v>
      </c>
    </row>
    <row r="77" spans="1:8" x14ac:dyDescent="0.2">
      <c r="A77" s="16">
        <f t="shared" si="11"/>
        <v>77</v>
      </c>
      <c r="B77" t="s">
        <v>2</v>
      </c>
      <c r="C77" s="16">
        <f t="shared" si="7"/>
        <v>18</v>
      </c>
      <c r="E77" t="str">
        <f t="shared" si="8"/>
        <v>March 18</v>
      </c>
      <c r="F77" s="16">
        <f t="shared" si="12"/>
        <v>77</v>
      </c>
      <c r="G77" t="str">
        <f t="shared" si="9"/>
        <v>March</v>
      </c>
      <c r="H77" s="16">
        <f t="shared" si="10"/>
        <v>18</v>
      </c>
    </row>
    <row r="78" spans="1:8" x14ac:dyDescent="0.2">
      <c r="A78" s="16">
        <f t="shared" si="11"/>
        <v>78</v>
      </c>
      <c r="B78" t="s">
        <v>2</v>
      </c>
      <c r="C78" s="16">
        <f t="shared" si="7"/>
        <v>19</v>
      </c>
      <c r="E78" t="str">
        <f t="shared" si="8"/>
        <v>March 19</v>
      </c>
      <c r="F78" s="16">
        <f t="shared" si="12"/>
        <v>78</v>
      </c>
      <c r="G78" t="str">
        <f t="shared" si="9"/>
        <v>March</v>
      </c>
      <c r="H78" s="16">
        <f t="shared" si="10"/>
        <v>19</v>
      </c>
    </row>
    <row r="79" spans="1:8" x14ac:dyDescent="0.2">
      <c r="A79" s="16">
        <f t="shared" si="11"/>
        <v>79</v>
      </c>
      <c r="B79" t="s">
        <v>2</v>
      </c>
      <c r="C79" s="16">
        <f t="shared" si="7"/>
        <v>20</v>
      </c>
      <c r="E79" t="str">
        <f t="shared" si="8"/>
        <v>March 20</v>
      </c>
      <c r="F79" s="16">
        <f t="shared" si="12"/>
        <v>79</v>
      </c>
      <c r="G79" t="str">
        <f t="shared" si="9"/>
        <v>March</v>
      </c>
      <c r="H79" s="16">
        <f t="shared" si="10"/>
        <v>20</v>
      </c>
    </row>
    <row r="80" spans="1:8" x14ac:dyDescent="0.2">
      <c r="A80" s="16">
        <f t="shared" si="11"/>
        <v>80</v>
      </c>
      <c r="B80" t="s">
        <v>2</v>
      </c>
      <c r="C80" s="16">
        <f t="shared" si="7"/>
        <v>21</v>
      </c>
      <c r="E80" t="str">
        <f t="shared" si="8"/>
        <v>March 21</v>
      </c>
      <c r="F80" s="16">
        <f t="shared" si="12"/>
        <v>80</v>
      </c>
      <c r="G80" t="str">
        <f t="shared" si="9"/>
        <v>March</v>
      </c>
      <c r="H80" s="16">
        <f t="shared" si="10"/>
        <v>21</v>
      </c>
    </row>
    <row r="81" spans="1:8" x14ac:dyDescent="0.2">
      <c r="A81" s="16">
        <f t="shared" si="11"/>
        <v>81</v>
      </c>
      <c r="B81" t="s">
        <v>2</v>
      </c>
      <c r="C81" s="16">
        <f t="shared" si="7"/>
        <v>22</v>
      </c>
      <c r="E81" t="str">
        <f t="shared" si="8"/>
        <v>March 22</v>
      </c>
      <c r="F81" s="16">
        <f t="shared" si="12"/>
        <v>81</v>
      </c>
      <c r="G81" t="str">
        <f t="shared" si="9"/>
        <v>March</v>
      </c>
      <c r="H81" s="16">
        <f t="shared" si="10"/>
        <v>22</v>
      </c>
    </row>
    <row r="82" spans="1:8" x14ac:dyDescent="0.2">
      <c r="A82" s="16">
        <f t="shared" si="11"/>
        <v>82</v>
      </c>
      <c r="B82" t="s">
        <v>2</v>
      </c>
      <c r="C82" s="16">
        <f t="shared" si="7"/>
        <v>23</v>
      </c>
      <c r="E82" t="str">
        <f t="shared" si="8"/>
        <v>March 23</v>
      </c>
      <c r="F82" s="16">
        <f t="shared" si="12"/>
        <v>82</v>
      </c>
      <c r="G82" t="str">
        <f t="shared" si="9"/>
        <v>March</v>
      </c>
      <c r="H82" s="16">
        <f t="shared" si="10"/>
        <v>23</v>
      </c>
    </row>
    <row r="83" spans="1:8" x14ac:dyDescent="0.2">
      <c r="A83" s="16">
        <f t="shared" si="11"/>
        <v>83</v>
      </c>
      <c r="B83" t="s">
        <v>2</v>
      </c>
      <c r="C83" s="16">
        <f t="shared" si="7"/>
        <v>24</v>
      </c>
      <c r="E83" t="str">
        <f t="shared" si="8"/>
        <v>March 24</v>
      </c>
      <c r="F83" s="16">
        <f t="shared" si="12"/>
        <v>83</v>
      </c>
      <c r="G83" t="str">
        <f t="shared" si="9"/>
        <v>March</v>
      </c>
      <c r="H83" s="16">
        <f t="shared" si="10"/>
        <v>24</v>
      </c>
    </row>
    <row r="84" spans="1:8" x14ac:dyDescent="0.2">
      <c r="A84" s="16">
        <f t="shared" si="11"/>
        <v>84</v>
      </c>
      <c r="B84" t="s">
        <v>2</v>
      </c>
      <c r="C84" s="16">
        <f t="shared" si="7"/>
        <v>25</v>
      </c>
      <c r="E84" t="str">
        <f t="shared" si="8"/>
        <v>March 25</v>
      </c>
      <c r="F84" s="16">
        <f t="shared" si="12"/>
        <v>84</v>
      </c>
      <c r="G84" t="str">
        <f t="shared" si="9"/>
        <v>March</v>
      </c>
      <c r="H84" s="16">
        <f t="shared" si="10"/>
        <v>25</v>
      </c>
    </row>
    <row r="85" spans="1:8" x14ac:dyDescent="0.2">
      <c r="A85" s="16">
        <f t="shared" si="11"/>
        <v>85</v>
      </c>
      <c r="B85" t="s">
        <v>2</v>
      </c>
      <c r="C85" s="16">
        <f t="shared" si="7"/>
        <v>26</v>
      </c>
      <c r="E85" t="str">
        <f t="shared" si="8"/>
        <v>March 26</v>
      </c>
      <c r="F85" s="16">
        <f t="shared" si="12"/>
        <v>85</v>
      </c>
      <c r="G85" t="str">
        <f t="shared" si="9"/>
        <v>March</v>
      </c>
      <c r="H85" s="16">
        <f t="shared" si="10"/>
        <v>26</v>
      </c>
    </row>
    <row r="86" spans="1:8" x14ac:dyDescent="0.2">
      <c r="A86" s="16">
        <f t="shared" si="11"/>
        <v>86</v>
      </c>
      <c r="B86" t="s">
        <v>2</v>
      </c>
      <c r="C86" s="16">
        <f t="shared" si="7"/>
        <v>27</v>
      </c>
      <c r="E86" t="str">
        <f t="shared" si="8"/>
        <v>March 27</v>
      </c>
      <c r="F86" s="16">
        <f t="shared" si="12"/>
        <v>86</v>
      </c>
      <c r="G86" t="str">
        <f t="shared" si="9"/>
        <v>March</v>
      </c>
      <c r="H86" s="16">
        <f t="shared" si="10"/>
        <v>27</v>
      </c>
    </row>
    <row r="87" spans="1:8" x14ac:dyDescent="0.2">
      <c r="A87" s="16">
        <f t="shared" si="11"/>
        <v>87</v>
      </c>
      <c r="B87" t="s">
        <v>2</v>
      </c>
      <c r="C87" s="16">
        <f t="shared" si="7"/>
        <v>28</v>
      </c>
      <c r="E87" t="str">
        <f t="shared" si="8"/>
        <v>March 28</v>
      </c>
      <c r="F87" s="16">
        <f t="shared" si="12"/>
        <v>87</v>
      </c>
      <c r="G87" t="str">
        <f t="shared" si="9"/>
        <v>March</v>
      </c>
      <c r="H87" s="16">
        <f t="shared" si="10"/>
        <v>28</v>
      </c>
    </row>
    <row r="88" spans="1:8" x14ac:dyDescent="0.2">
      <c r="A88" s="16">
        <f t="shared" si="11"/>
        <v>88</v>
      </c>
      <c r="B88" t="s">
        <v>2</v>
      </c>
      <c r="C88" s="16">
        <f t="shared" si="7"/>
        <v>29</v>
      </c>
      <c r="E88" t="str">
        <f t="shared" si="8"/>
        <v>March 29</v>
      </c>
      <c r="F88" s="16">
        <f t="shared" si="12"/>
        <v>88</v>
      </c>
      <c r="G88" t="str">
        <f t="shared" si="9"/>
        <v>March</v>
      </c>
      <c r="H88" s="16">
        <f t="shared" si="10"/>
        <v>29</v>
      </c>
    </row>
    <row r="89" spans="1:8" x14ac:dyDescent="0.2">
      <c r="A89" s="16">
        <f t="shared" si="11"/>
        <v>89</v>
      </c>
      <c r="B89" t="s">
        <v>2</v>
      </c>
      <c r="C89" s="16">
        <f t="shared" si="7"/>
        <v>30</v>
      </c>
      <c r="E89" t="str">
        <f t="shared" si="8"/>
        <v>March 30</v>
      </c>
      <c r="F89" s="16">
        <f t="shared" si="12"/>
        <v>89</v>
      </c>
      <c r="G89" t="str">
        <f t="shared" si="9"/>
        <v>March</v>
      </c>
      <c r="H89" s="16">
        <f t="shared" si="10"/>
        <v>30</v>
      </c>
    </row>
    <row r="90" spans="1:8" x14ac:dyDescent="0.2">
      <c r="A90" s="16">
        <f t="shared" si="11"/>
        <v>90</v>
      </c>
      <c r="B90" t="s">
        <v>2</v>
      </c>
      <c r="C90" s="16">
        <f t="shared" si="7"/>
        <v>31</v>
      </c>
      <c r="D90" s="16">
        <v>31</v>
      </c>
      <c r="E90" t="str">
        <f t="shared" si="8"/>
        <v>March 31</v>
      </c>
      <c r="F90" s="16">
        <f t="shared" si="12"/>
        <v>90</v>
      </c>
      <c r="G90" t="str">
        <f t="shared" si="9"/>
        <v>March</v>
      </c>
      <c r="H90" s="16">
        <f t="shared" si="10"/>
        <v>31</v>
      </c>
    </row>
    <row r="91" spans="1:8" x14ac:dyDescent="0.2">
      <c r="A91" s="16">
        <f t="shared" si="11"/>
        <v>91</v>
      </c>
      <c r="B91" t="s">
        <v>3</v>
      </c>
      <c r="C91" s="16">
        <v>1</v>
      </c>
      <c r="E91" t="str">
        <f t="shared" si="8"/>
        <v>April 1</v>
      </c>
      <c r="F91" s="16">
        <f t="shared" si="12"/>
        <v>91</v>
      </c>
      <c r="G91" t="str">
        <f t="shared" si="9"/>
        <v>April</v>
      </c>
      <c r="H91" s="16">
        <f t="shared" si="10"/>
        <v>1</v>
      </c>
    </row>
    <row r="92" spans="1:8" x14ac:dyDescent="0.2">
      <c r="A92" s="16">
        <f t="shared" si="11"/>
        <v>92</v>
      </c>
      <c r="B92" t="s">
        <v>3</v>
      </c>
      <c r="C92" s="16">
        <f>C91+1</f>
        <v>2</v>
      </c>
      <c r="E92" t="str">
        <f t="shared" si="8"/>
        <v>April 2</v>
      </c>
      <c r="F92" s="16">
        <f t="shared" si="12"/>
        <v>92</v>
      </c>
      <c r="G92" t="str">
        <f t="shared" si="9"/>
        <v>April</v>
      </c>
      <c r="H92" s="16">
        <f t="shared" si="10"/>
        <v>2</v>
      </c>
    </row>
    <row r="93" spans="1:8" x14ac:dyDescent="0.2">
      <c r="A93" s="16">
        <f t="shared" si="11"/>
        <v>93</v>
      </c>
      <c r="B93" t="s">
        <v>3</v>
      </c>
      <c r="C93" s="16">
        <f t="shared" ref="C93:C151" si="13">C92+1</f>
        <v>3</v>
      </c>
      <c r="E93" t="str">
        <f t="shared" si="8"/>
        <v>April 3</v>
      </c>
      <c r="F93" s="16">
        <f t="shared" si="12"/>
        <v>93</v>
      </c>
      <c r="G93" t="str">
        <f t="shared" si="9"/>
        <v>April</v>
      </c>
      <c r="H93" s="16">
        <f t="shared" si="10"/>
        <v>3</v>
      </c>
    </row>
    <row r="94" spans="1:8" x14ac:dyDescent="0.2">
      <c r="A94" s="16">
        <f t="shared" si="11"/>
        <v>94</v>
      </c>
      <c r="B94" t="s">
        <v>3</v>
      </c>
      <c r="C94" s="16">
        <f t="shared" si="13"/>
        <v>4</v>
      </c>
      <c r="E94" t="str">
        <f t="shared" si="8"/>
        <v>April 4</v>
      </c>
      <c r="F94" s="16">
        <f t="shared" si="12"/>
        <v>94</v>
      </c>
      <c r="G94" t="str">
        <f t="shared" si="9"/>
        <v>April</v>
      </c>
      <c r="H94" s="16">
        <f t="shared" si="10"/>
        <v>4</v>
      </c>
    </row>
    <row r="95" spans="1:8" x14ac:dyDescent="0.2">
      <c r="A95" s="16">
        <f t="shared" si="11"/>
        <v>95</v>
      </c>
      <c r="B95" t="s">
        <v>3</v>
      </c>
      <c r="C95" s="16">
        <f t="shared" si="13"/>
        <v>5</v>
      </c>
      <c r="E95" t="str">
        <f t="shared" si="8"/>
        <v>April 5</v>
      </c>
      <c r="F95" s="16">
        <f t="shared" si="12"/>
        <v>95</v>
      </c>
      <c r="G95" t="str">
        <f t="shared" si="9"/>
        <v>April</v>
      </c>
      <c r="H95" s="16">
        <f t="shared" si="10"/>
        <v>5</v>
      </c>
    </row>
    <row r="96" spans="1:8" x14ac:dyDescent="0.2">
      <c r="A96" s="16">
        <f t="shared" si="11"/>
        <v>96</v>
      </c>
      <c r="B96" t="s">
        <v>3</v>
      </c>
      <c r="C96" s="16">
        <f t="shared" si="13"/>
        <v>6</v>
      </c>
      <c r="E96" t="str">
        <f t="shared" si="8"/>
        <v>April 6</v>
      </c>
      <c r="F96" s="16">
        <f t="shared" si="12"/>
        <v>96</v>
      </c>
      <c r="G96" t="str">
        <f t="shared" si="9"/>
        <v>April</v>
      </c>
      <c r="H96" s="16">
        <f t="shared" si="10"/>
        <v>6</v>
      </c>
    </row>
    <row r="97" spans="1:8" x14ac:dyDescent="0.2">
      <c r="A97" s="16">
        <f t="shared" si="11"/>
        <v>97</v>
      </c>
      <c r="B97" t="s">
        <v>3</v>
      </c>
      <c r="C97" s="16">
        <f t="shared" si="13"/>
        <v>7</v>
      </c>
      <c r="E97" t="str">
        <f t="shared" si="8"/>
        <v>April 7</v>
      </c>
      <c r="F97" s="16">
        <f t="shared" si="12"/>
        <v>97</v>
      </c>
      <c r="G97" t="str">
        <f t="shared" si="9"/>
        <v>April</v>
      </c>
      <c r="H97" s="16">
        <f t="shared" si="10"/>
        <v>7</v>
      </c>
    </row>
    <row r="98" spans="1:8" x14ac:dyDescent="0.2">
      <c r="A98" s="16">
        <f t="shared" si="11"/>
        <v>98</v>
      </c>
      <c r="B98" t="s">
        <v>3</v>
      </c>
      <c r="C98" s="16">
        <f t="shared" si="13"/>
        <v>8</v>
      </c>
      <c r="E98" t="str">
        <f t="shared" si="8"/>
        <v>April 8</v>
      </c>
      <c r="F98" s="16">
        <f t="shared" si="12"/>
        <v>98</v>
      </c>
      <c r="G98" t="str">
        <f t="shared" si="9"/>
        <v>April</v>
      </c>
      <c r="H98" s="16">
        <f t="shared" si="10"/>
        <v>8</v>
      </c>
    </row>
    <row r="99" spans="1:8" x14ac:dyDescent="0.2">
      <c r="A99" s="16">
        <f t="shared" si="11"/>
        <v>99</v>
      </c>
      <c r="B99" t="s">
        <v>3</v>
      </c>
      <c r="C99" s="16">
        <f t="shared" si="13"/>
        <v>9</v>
      </c>
      <c r="E99" t="str">
        <f t="shared" si="8"/>
        <v>April 9</v>
      </c>
      <c r="F99" s="16">
        <f t="shared" si="12"/>
        <v>99</v>
      </c>
      <c r="G99" t="str">
        <f t="shared" si="9"/>
        <v>April</v>
      </c>
      <c r="H99" s="16">
        <f t="shared" si="10"/>
        <v>9</v>
      </c>
    </row>
    <row r="100" spans="1:8" x14ac:dyDescent="0.2">
      <c r="A100" s="16">
        <f t="shared" si="11"/>
        <v>100</v>
      </c>
      <c r="B100" t="s">
        <v>3</v>
      </c>
      <c r="C100" s="16">
        <f t="shared" si="13"/>
        <v>10</v>
      </c>
      <c r="E100" t="str">
        <f t="shared" si="8"/>
        <v>April 10</v>
      </c>
      <c r="F100" s="16">
        <f t="shared" si="12"/>
        <v>100</v>
      </c>
      <c r="G100" t="str">
        <f t="shared" si="9"/>
        <v>April</v>
      </c>
      <c r="H100" s="16">
        <f t="shared" si="10"/>
        <v>10</v>
      </c>
    </row>
    <row r="101" spans="1:8" x14ac:dyDescent="0.2">
      <c r="A101" s="16">
        <f t="shared" si="11"/>
        <v>101</v>
      </c>
      <c r="B101" t="s">
        <v>3</v>
      </c>
      <c r="C101" s="16">
        <f t="shared" si="13"/>
        <v>11</v>
      </c>
      <c r="E101" t="str">
        <f t="shared" si="8"/>
        <v>April 11</v>
      </c>
      <c r="F101" s="16">
        <f t="shared" si="12"/>
        <v>101</v>
      </c>
      <c r="G101" t="str">
        <f t="shared" si="9"/>
        <v>April</v>
      </c>
      <c r="H101" s="16">
        <f t="shared" si="10"/>
        <v>11</v>
      </c>
    </row>
    <row r="102" spans="1:8" x14ac:dyDescent="0.2">
      <c r="A102" s="16">
        <f t="shared" si="11"/>
        <v>102</v>
      </c>
      <c r="B102" t="s">
        <v>3</v>
      </c>
      <c r="C102" s="16">
        <f t="shared" si="13"/>
        <v>12</v>
      </c>
      <c r="E102" t="str">
        <f t="shared" si="8"/>
        <v>April 12</v>
      </c>
      <c r="F102" s="16">
        <f t="shared" si="12"/>
        <v>102</v>
      </c>
      <c r="G102" t="str">
        <f t="shared" si="9"/>
        <v>April</v>
      </c>
      <c r="H102" s="16">
        <f t="shared" si="10"/>
        <v>12</v>
      </c>
    </row>
    <row r="103" spans="1:8" x14ac:dyDescent="0.2">
      <c r="A103" s="16">
        <f t="shared" si="11"/>
        <v>103</v>
      </c>
      <c r="B103" t="s">
        <v>3</v>
      </c>
      <c r="C103" s="16">
        <f t="shared" si="13"/>
        <v>13</v>
      </c>
      <c r="E103" t="str">
        <f t="shared" si="8"/>
        <v>April 13</v>
      </c>
      <c r="F103" s="16">
        <f t="shared" si="12"/>
        <v>103</v>
      </c>
      <c r="G103" t="str">
        <f t="shared" si="9"/>
        <v>April</v>
      </c>
      <c r="H103" s="16">
        <f t="shared" si="10"/>
        <v>13</v>
      </c>
    </row>
    <row r="104" spans="1:8" x14ac:dyDescent="0.2">
      <c r="A104" s="16">
        <f t="shared" si="11"/>
        <v>104</v>
      </c>
      <c r="B104" t="s">
        <v>3</v>
      </c>
      <c r="C104" s="16">
        <f t="shared" si="13"/>
        <v>14</v>
      </c>
      <c r="E104" t="str">
        <f t="shared" si="8"/>
        <v>April 14</v>
      </c>
      <c r="F104" s="16">
        <f t="shared" si="12"/>
        <v>104</v>
      </c>
      <c r="G104" t="str">
        <f t="shared" si="9"/>
        <v>April</v>
      </c>
      <c r="H104" s="16">
        <f t="shared" si="10"/>
        <v>14</v>
      </c>
    </row>
    <row r="105" spans="1:8" x14ac:dyDescent="0.2">
      <c r="A105" s="16">
        <f t="shared" si="11"/>
        <v>105</v>
      </c>
      <c r="B105" t="s">
        <v>3</v>
      </c>
      <c r="C105" s="16">
        <f t="shared" si="13"/>
        <v>15</v>
      </c>
      <c r="E105" t="str">
        <f t="shared" si="8"/>
        <v>April 15</v>
      </c>
      <c r="F105" s="16">
        <f t="shared" si="12"/>
        <v>105</v>
      </c>
      <c r="G105" t="str">
        <f t="shared" si="9"/>
        <v>April</v>
      </c>
      <c r="H105" s="16">
        <f t="shared" si="10"/>
        <v>15</v>
      </c>
    </row>
    <row r="106" spans="1:8" x14ac:dyDescent="0.2">
      <c r="A106" s="16">
        <f t="shared" si="11"/>
        <v>106</v>
      </c>
      <c r="B106" t="s">
        <v>3</v>
      </c>
      <c r="C106" s="16">
        <f t="shared" si="13"/>
        <v>16</v>
      </c>
      <c r="E106" t="str">
        <f t="shared" si="8"/>
        <v>April 16</v>
      </c>
      <c r="F106" s="16">
        <f t="shared" si="12"/>
        <v>106</v>
      </c>
      <c r="G106" t="str">
        <f t="shared" si="9"/>
        <v>April</v>
      </c>
      <c r="H106" s="16">
        <f t="shared" si="10"/>
        <v>16</v>
      </c>
    </row>
    <row r="107" spans="1:8" x14ac:dyDescent="0.2">
      <c r="A107" s="16">
        <f t="shared" si="11"/>
        <v>107</v>
      </c>
      <c r="B107" t="s">
        <v>3</v>
      </c>
      <c r="C107" s="16">
        <f t="shared" si="13"/>
        <v>17</v>
      </c>
      <c r="E107" t="str">
        <f t="shared" si="8"/>
        <v>April 17</v>
      </c>
      <c r="F107" s="16">
        <f t="shared" si="12"/>
        <v>107</v>
      </c>
      <c r="G107" t="str">
        <f t="shared" si="9"/>
        <v>April</v>
      </c>
      <c r="H107" s="16">
        <f t="shared" si="10"/>
        <v>17</v>
      </c>
    </row>
    <row r="108" spans="1:8" x14ac:dyDescent="0.2">
      <c r="A108" s="16">
        <f t="shared" si="11"/>
        <v>108</v>
      </c>
      <c r="B108" t="s">
        <v>3</v>
      </c>
      <c r="C108" s="16">
        <f t="shared" si="13"/>
        <v>18</v>
      </c>
      <c r="E108" t="str">
        <f t="shared" si="8"/>
        <v>April 18</v>
      </c>
      <c r="F108" s="16">
        <f t="shared" si="12"/>
        <v>108</v>
      </c>
      <c r="G108" t="str">
        <f t="shared" si="9"/>
        <v>April</v>
      </c>
      <c r="H108" s="16">
        <f t="shared" si="10"/>
        <v>18</v>
      </c>
    </row>
    <row r="109" spans="1:8" x14ac:dyDescent="0.2">
      <c r="A109" s="16">
        <f t="shared" si="11"/>
        <v>109</v>
      </c>
      <c r="B109" t="s">
        <v>3</v>
      </c>
      <c r="C109" s="16">
        <f t="shared" si="13"/>
        <v>19</v>
      </c>
      <c r="E109" t="str">
        <f t="shared" si="8"/>
        <v>April 19</v>
      </c>
      <c r="F109" s="16">
        <f t="shared" si="12"/>
        <v>109</v>
      </c>
      <c r="G109" t="str">
        <f t="shared" si="9"/>
        <v>April</v>
      </c>
      <c r="H109" s="16">
        <f t="shared" si="10"/>
        <v>19</v>
      </c>
    </row>
    <row r="110" spans="1:8" x14ac:dyDescent="0.2">
      <c r="A110" s="16">
        <f t="shared" si="11"/>
        <v>110</v>
      </c>
      <c r="B110" t="s">
        <v>3</v>
      </c>
      <c r="C110" s="16">
        <f t="shared" si="13"/>
        <v>20</v>
      </c>
      <c r="E110" t="str">
        <f t="shared" si="8"/>
        <v>April 20</v>
      </c>
      <c r="F110" s="16">
        <f t="shared" si="12"/>
        <v>110</v>
      </c>
      <c r="G110" t="str">
        <f t="shared" si="9"/>
        <v>April</v>
      </c>
      <c r="H110" s="16">
        <f t="shared" si="10"/>
        <v>20</v>
      </c>
    </row>
    <row r="111" spans="1:8" x14ac:dyDescent="0.2">
      <c r="A111" s="16">
        <f t="shared" si="11"/>
        <v>111</v>
      </c>
      <c r="B111" t="s">
        <v>3</v>
      </c>
      <c r="C111" s="16">
        <f t="shared" si="13"/>
        <v>21</v>
      </c>
      <c r="E111" t="str">
        <f t="shared" si="8"/>
        <v>April 21</v>
      </c>
      <c r="F111" s="16">
        <f t="shared" si="12"/>
        <v>111</v>
      </c>
      <c r="G111" t="str">
        <f t="shared" si="9"/>
        <v>April</v>
      </c>
      <c r="H111" s="16">
        <f t="shared" si="10"/>
        <v>21</v>
      </c>
    </row>
    <row r="112" spans="1:8" x14ac:dyDescent="0.2">
      <c r="A112" s="16">
        <f t="shared" si="11"/>
        <v>112</v>
      </c>
      <c r="B112" t="s">
        <v>3</v>
      </c>
      <c r="C112" s="16">
        <f t="shared" si="13"/>
        <v>22</v>
      </c>
      <c r="E112" t="str">
        <f t="shared" si="8"/>
        <v>April 22</v>
      </c>
      <c r="F112" s="16">
        <f t="shared" si="12"/>
        <v>112</v>
      </c>
      <c r="G112" t="str">
        <f t="shared" si="9"/>
        <v>April</v>
      </c>
      <c r="H112" s="16">
        <f t="shared" si="10"/>
        <v>22</v>
      </c>
    </row>
    <row r="113" spans="1:8" x14ac:dyDescent="0.2">
      <c r="A113" s="16">
        <f t="shared" si="11"/>
        <v>113</v>
      </c>
      <c r="B113" t="s">
        <v>3</v>
      </c>
      <c r="C113" s="16">
        <f t="shared" si="13"/>
        <v>23</v>
      </c>
      <c r="E113" t="str">
        <f t="shared" si="8"/>
        <v>April 23</v>
      </c>
      <c r="F113" s="16">
        <f t="shared" si="12"/>
        <v>113</v>
      </c>
      <c r="G113" t="str">
        <f t="shared" si="9"/>
        <v>April</v>
      </c>
      <c r="H113" s="16">
        <f t="shared" si="10"/>
        <v>23</v>
      </c>
    </row>
    <row r="114" spans="1:8" x14ac:dyDescent="0.2">
      <c r="A114" s="16">
        <f t="shared" si="11"/>
        <v>114</v>
      </c>
      <c r="B114" t="s">
        <v>3</v>
      </c>
      <c r="C114" s="16">
        <f t="shared" si="13"/>
        <v>24</v>
      </c>
      <c r="E114" t="str">
        <f t="shared" si="8"/>
        <v>April 24</v>
      </c>
      <c r="F114" s="16">
        <f t="shared" si="12"/>
        <v>114</v>
      </c>
      <c r="G114" t="str">
        <f t="shared" si="9"/>
        <v>April</v>
      </c>
      <c r="H114" s="16">
        <f t="shared" si="10"/>
        <v>24</v>
      </c>
    </row>
    <row r="115" spans="1:8" x14ac:dyDescent="0.2">
      <c r="A115" s="16">
        <f t="shared" si="11"/>
        <v>115</v>
      </c>
      <c r="B115" t="s">
        <v>3</v>
      </c>
      <c r="C115" s="16">
        <f t="shared" si="13"/>
        <v>25</v>
      </c>
      <c r="E115" t="str">
        <f t="shared" si="8"/>
        <v>April 25</v>
      </c>
      <c r="F115" s="16">
        <f t="shared" si="12"/>
        <v>115</v>
      </c>
      <c r="G115" t="str">
        <f t="shared" si="9"/>
        <v>April</v>
      </c>
      <c r="H115" s="16">
        <f t="shared" si="10"/>
        <v>25</v>
      </c>
    </row>
    <row r="116" spans="1:8" x14ac:dyDescent="0.2">
      <c r="A116" s="16">
        <f t="shared" si="11"/>
        <v>116</v>
      </c>
      <c r="B116" t="s">
        <v>3</v>
      </c>
      <c r="C116" s="16">
        <f t="shared" si="13"/>
        <v>26</v>
      </c>
      <c r="E116" t="str">
        <f t="shared" si="8"/>
        <v>April 26</v>
      </c>
      <c r="F116" s="16">
        <f t="shared" si="12"/>
        <v>116</v>
      </c>
      <c r="G116" t="str">
        <f t="shared" si="9"/>
        <v>April</v>
      </c>
      <c r="H116" s="16">
        <f t="shared" si="10"/>
        <v>26</v>
      </c>
    </row>
    <row r="117" spans="1:8" x14ac:dyDescent="0.2">
      <c r="A117" s="16">
        <f t="shared" si="11"/>
        <v>117</v>
      </c>
      <c r="B117" t="s">
        <v>3</v>
      </c>
      <c r="C117" s="16">
        <f t="shared" si="13"/>
        <v>27</v>
      </c>
      <c r="E117" t="str">
        <f t="shared" si="8"/>
        <v>April 27</v>
      </c>
      <c r="F117" s="16">
        <f t="shared" si="12"/>
        <v>117</v>
      </c>
      <c r="G117" t="str">
        <f t="shared" si="9"/>
        <v>April</v>
      </c>
      <c r="H117" s="16">
        <f t="shared" si="10"/>
        <v>27</v>
      </c>
    </row>
    <row r="118" spans="1:8" x14ac:dyDescent="0.2">
      <c r="A118" s="16">
        <f t="shared" si="11"/>
        <v>118</v>
      </c>
      <c r="B118" t="s">
        <v>3</v>
      </c>
      <c r="C118" s="16">
        <f t="shared" si="13"/>
        <v>28</v>
      </c>
      <c r="E118" t="str">
        <f t="shared" si="8"/>
        <v>April 28</v>
      </c>
      <c r="F118" s="16">
        <f t="shared" si="12"/>
        <v>118</v>
      </c>
      <c r="G118" t="str">
        <f t="shared" si="9"/>
        <v>April</v>
      </c>
      <c r="H118" s="16">
        <f t="shared" si="10"/>
        <v>28</v>
      </c>
    </row>
    <row r="119" spans="1:8" x14ac:dyDescent="0.2">
      <c r="A119" s="16">
        <f t="shared" si="11"/>
        <v>119</v>
      </c>
      <c r="B119" t="s">
        <v>3</v>
      </c>
      <c r="C119" s="16">
        <f t="shared" si="13"/>
        <v>29</v>
      </c>
      <c r="E119" t="str">
        <f t="shared" si="8"/>
        <v>April 29</v>
      </c>
      <c r="F119" s="16">
        <f t="shared" si="12"/>
        <v>119</v>
      </c>
      <c r="G119" t="str">
        <f t="shared" si="9"/>
        <v>April</v>
      </c>
      <c r="H119" s="16">
        <f t="shared" si="10"/>
        <v>29</v>
      </c>
    </row>
    <row r="120" spans="1:8" x14ac:dyDescent="0.2">
      <c r="A120" s="16">
        <f t="shared" si="11"/>
        <v>120</v>
      </c>
      <c r="B120" t="s">
        <v>3</v>
      </c>
      <c r="C120" s="16">
        <f t="shared" si="13"/>
        <v>30</v>
      </c>
      <c r="D120" s="16">
        <v>30</v>
      </c>
      <c r="E120" t="str">
        <f t="shared" si="8"/>
        <v>April 30</v>
      </c>
      <c r="F120" s="16">
        <f t="shared" si="12"/>
        <v>120</v>
      </c>
      <c r="G120" t="str">
        <f t="shared" si="9"/>
        <v>April</v>
      </c>
      <c r="H120" s="16">
        <f t="shared" si="10"/>
        <v>30</v>
      </c>
    </row>
    <row r="121" spans="1:8" x14ac:dyDescent="0.2">
      <c r="A121" s="16">
        <f t="shared" si="11"/>
        <v>121</v>
      </c>
      <c r="B121" t="s">
        <v>4</v>
      </c>
      <c r="C121" s="16">
        <v>1</v>
      </c>
      <c r="E121" t="str">
        <f t="shared" si="8"/>
        <v>May 1</v>
      </c>
      <c r="F121" s="16">
        <f t="shared" si="12"/>
        <v>121</v>
      </c>
      <c r="G121" t="str">
        <f t="shared" si="9"/>
        <v>May</v>
      </c>
      <c r="H121" s="16">
        <f t="shared" si="10"/>
        <v>1</v>
      </c>
    </row>
    <row r="122" spans="1:8" x14ac:dyDescent="0.2">
      <c r="A122" s="16">
        <f t="shared" si="11"/>
        <v>122</v>
      </c>
      <c r="B122" t="s">
        <v>4</v>
      </c>
      <c r="C122" s="16">
        <f>C121+1</f>
        <v>2</v>
      </c>
      <c r="E122" t="str">
        <f t="shared" si="8"/>
        <v>May 2</v>
      </c>
      <c r="F122" s="16">
        <f t="shared" si="12"/>
        <v>122</v>
      </c>
      <c r="G122" t="str">
        <f t="shared" si="9"/>
        <v>May</v>
      </c>
      <c r="H122" s="16">
        <f t="shared" si="10"/>
        <v>2</v>
      </c>
    </row>
    <row r="123" spans="1:8" x14ac:dyDescent="0.2">
      <c r="A123" s="16">
        <f t="shared" si="11"/>
        <v>123</v>
      </c>
      <c r="B123" t="s">
        <v>4</v>
      </c>
      <c r="C123" s="16">
        <f t="shared" si="13"/>
        <v>3</v>
      </c>
      <c r="E123" t="str">
        <f t="shared" si="8"/>
        <v>May 3</v>
      </c>
      <c r="F123" s="16">
        <f t="shared" si="12"/>
        <v>123</v>
      </c>
      <c r="G123" t="str">
        <f t="shared" si="9"/>
        <v>May</v>
      </c>
      <c r="H123" s="16">
        <f t="shared" si="10"/>
        <v>3</v>
      </c>
    </row>
    <row r="124" spans="1:8" x14ac:dyDescent="0.2">
      <c r="A124" s="16">
        <f t="shared" si="11"/>
        <v>124</v>
      </c>
      <c r="B124" t="s">
        <v>4</v>
      </c>
      <c r="C124" s="16">
        <f t="shared" si="13"/>
        <v>4</v>
      </c>
      <c r="E124" t="str">
        <f t="shared" si="8"/>
        <v>May 4</v>
      </c>
      <c r="F124" s="16">
        <f t="shared" si="12"/>
        <v>124</v>
      </c>
      <c r="G124" t="str">
        <f t="shared" si="9"/>
        <v>May</v>
      </c>
      <c r="H124" s="16">
        <f t="shared" si="10"/>
        <v>4</v>
      </c>
    </row>
    <row r="125" spans="1:8" x14ac:dyDescent="0.2">
      <c r="A125" s="16">
        <f t="shared" si="11"/>
        <v>125</v>
      </c>
      <c r="B125" t="s">
        <v>4</v>
      </c>
      <c r="C125" s="16">
        <f t="shared" si="13"/>
        <v>5</v>
      </c>
      <c r="E125" t="str">
        <f t="shared" si="8"/>
        <v>May 5</v>
      </c>
      <c r="F125" s="16">
        <f t="shared" si="12"/>
        <v>125</v>
      </c>
      <c r="G125" t="str">
        <f t="shared" si="9"/>
        <v>May</v>
      </c>
      <c r="H125" s="16">
        <f t="shared" si="10"/>
        <v>5</v>
      </c>
    </row>
    <row r="126" spans="1:8" x14ac:dyDescent="0.2">
      <c r="A126" s="16">
        <f t="shared" si="11"/>
        <v>126</v>
      </c>
      <c r="B126" t="s">
        <v>4</v>
      </c>
      <c r="C126" s="16">
        <f t="shared" si="13"/>
        <v>6</v>
      </c>
      <c r="E126" t="str">
        <f t="shared" si="8"/>
        <v>May 6</v>
      </c>
      <c r="F126" s="16">
        <f t="shared" si="12"/>
        <v>126</v>
      </c>
      <c r="G126" t="str">
        <f t="shared" si="9"/>
        <v>May</v>
      </c>
      <c r="H126" s="16">
        <f t="shared" si="10"/>
        <v>6</v>
      </c>
    </row>
    <row r="127" spans="1:8" x14ac:dyDescent="0.2">
      <c r="A127" s="16">
        <f t="shared" si="11"/>
        <v>127</v>
      </c>
      <c r="B127" t="s">
        <v>4</v>
      </c>
      <c r="C127" s="16">
        <f t="shared" si="13"/>
        <v>7</v>
      </c>
      <c r="E127" t="str">
        <f t="shared" si="8"/>
        <v>May 7</v>
      </c>
      <c r="F127" s="16">
        <f t="shared" si="12"/>
        <v>127</v>
      </c>
      <c r="G127" t="str">
        <f t="shared" si="9"/>
        <v>May</v>
      </c>
      <c r="H127" s="16">
        <f t="shared" si="10"/>
        <v>7</v>
      </c>
    </row>
    <row r="128" spans="1:8" x14ac:dyDescent="0.2">
      <c r="A128" s="16">
        <f t="shared" si="11"/>
        <v>128</v>
      </c>
      <c r="B128" t="s">
        <v>4</v>
      </c>
      <c r="C128" s="16">
        <f t="shared" si="13"/>
        <v>8</v>
      </c>
      <c r="E128" t="str">
        <f t="shared" si="8"/>
        <v>May 8</v>
      </c>
      <c r="F128" s="16">
        <f t="shared" si="12"/>
        <v>128</v>
      </c>
      <c r="G128" t="str">
        <f t="shared" si="9"/>
        <v>May</v>
      </c>
      <c r="H128" s="16">
        <f t="shared" si="10"/>
        <v>8</v>
      </c>
    </row>
    <row r="129" spans="1:8" x14ac:dyDescent="0.2">
      <c r="A129" s="16">
        <f t="shared" si="11"/>
        <v>129</v>
      </c>
      <c r="B129" t="s">
        <v>4</v>
      </c>
      <c r="C129" s="16">
        <f t="shared" si="13"/>
        <v>9</v>
      </c>
      <c r="E129" t="str">
        <f t="shared" si="8"/>
        <v>May 9</v>
      </c>
      <c r="F129" s="16">
        <f t="shared" si="12"/>
        <v>129</v>
      </c>
      <c r="G129" t="str">
        <f t="shared" si="9"/>
        <v>May</v>
      </c>
      <c r="H129" s="16">
        <f t="shared" si="10"/>
        <v>9</v>
      </c>
    </row>
    <row r="130" spans="1:8" x14ac:dyDescent="0.2">
      <c r="A130" s="16">
        <f t="shared" si="11"/>
        <v>130</v>
      </c>
      <c r="B130" t="s">
        <v>4</v>
      </c>
      <c r="C130" s="16">
        <f t="shared" si="13"/>
        <v>10</v>
      </c>
      <c r="E130" t="str">
        <f t="shared" ref="E130:E193" si="14">B130 &amp; " " &amp;C130</f>
        <v>May 10</v>
      </c>
      <c r="F130" s="16">
        <f t="shared" si="12"/>
        <v>130</v>
      </c>
      <c r="G130" t="str">
        <f t="shared" ref="G130:G193" si="15">B130</f>
        <v>May</v>
      </c>
      <c r="H130" s="16">
        <f t="shared" ref="H130:H193" si="16">C130</f>
        <v>10</v>
      </c>
    </row>
    <row r="131" spans="1:8" x14ac:dyDescent="0.2">
      <c r="A131" s="16">
        <f t="shared" ref="A131:A194" si="17">A130+1</f>
        <v>131</v>
      </c>
      <c r="B131" t="s">
        <v>4</v>
      </c>
      <c r="C131" s="16">
        <f t="shared" si="13"/>
        <v>11</v>
      </c>
      <c r="E131" t="str">
        <f t="shared" si="14"/>
        <v>May 11</v>
      </c>
      <c r="F131" s="16">
        <f t="shared" ref="F131:F194" si="18">F130+1</f>
        <v>131</v>
      </c>
      <c r="G131" t="str">
        <f t="shared" si="15"/>
        <v>May</v>
      </c>
      <c r="H131" s="16">
        <f t="shared" si="16"/>
        <v>11</v>
      </c>
    </row>
    <row r="132" spans="1:8" x14ac:dyDescent="0.2">
      <c r="A132" s="16">
        <f t="shared" si="17"/>
        <v>132</v>
      </c>
      <c r="B132" t="s">
        <v>4</v>
      </c>
      <c r="C132" s="16">
        <f t="shared" si="13"/>
        <v>12</v>
      </c>
      <c r="E132" t="str">
        <f t="shared" si="14"/>
        <v>May 12</v>
      </c>
      <c r="F132" s="16">
        <f t="shared" si="18"/>
        <v>132</v>
      </c>
      <c r="G132" t="str">
        <f t="shared" si="15"/>
        <v>May</v>
      </c>
      <c r="H132" s="16">
        <f t="shared" si="16"/>
        <v>12</v>
      </c>
    </row>
    <row r="133" spans="1:8" x14ac:dyDescent="0.2">
      <c r="A133" s="16">
        <f t="shared" si="17"/>
        <v>133</v>
      </c>
      <c r="B133" t="s">
        <v>4</v>
      </c>
      <c r="C133" s="16">
        <f t="shared" si="13"/>
        <v>13</v>
      </c>
      <c r="E133" t="str">
        <f t="shared" si="14"/>
        <v>May 13</v>
      </c>
      <c r="F133" s="16">
        <f t="shared" si="18"/>
        <v>133</v>
      </c>
      <c r="G133" t="str">
        <f t="shared" si="15"/>
        <v>May</v>
      </c>
      <c r="H133" s="16">
        <f t="shared" si="16"/>
        <v>13</v>
      </c>
    </row>
    <row r="134" spans="1:8" x14ac:dyDescent="0.2">
      <c r="A134" s="16">
        <f t="shared" si="17"/>
        <v>134</v>
      </c>
      <c r="B134" t="s">
        <v>4</v>
      </c>
      <c r="C134" s="16">
        <f t="shared" si="13"/>
        <v>14</v>
      </c>
      <c r="E134" t="str">
        <f t="shared" si="14"/>
        <v>May 14</v>
      </c>
      <c r="F134" s="16">
        <f t="shared" si="18"/>
        <v>134</v>
      </c>
      <c r="G134" t="str">
        <f t="shared" si="15"/>
        <v>May</v>
      </c>
      <c r="H134" s="16">
        <f t="shared" si="16"/>
        <v>14</v>
      </c>
    </row>
    <row r="135" spans="1:8" x14ac:dyDescent="0.2">
      <c r="A135" s="16">
        <f t="shared" si="17"/>
        <v>135</v>
      </c>
      <c r="B135" t="s">
        <v>4</v>
      </c>
      <c r="C135" s="16">
        <f t="shared" si="13"/>
        <v>15</v>
      </c>
      <c r="E135" t="str">
        <f t="shared" si="14"/>
        <v>May 15</v>
      </c>
      <c r="F135" s="16">
        <f t="shared" si="18"/>
        <v>135</v>
      </c>
      <c r="G135" t="str">
        <f t="shared" si="15"/>
        <v>May</v>
      </c>
      <c r="H135" s="16">
        <f t="shared" si="16"/>
        <v>15</v>
      </c>
    </row>
    <row r="136" spans="1:8" x14ac:dyDescent="0.2">
      <c r="A136" s="16">
        <f t="shared" si="17"/>
        <v>136</v>
      </c>
      <c r="B136" t="s">
        <v>4</v>
      </c>
      <c r="C136" s="16">
        <f t="shared" si="13"/>
        <v>16</v>
      </c>
      <c r="E136" t="str">
        <f t="shared" si="14"/>
        <v>May 16</v>
      </c>
      <c r="F136" s="16">
        <f t="shared" si="18"/>
        <v>136</v>
      </c>
      <c r="G136" t="str">
        <f t="shared" si="15"/>
        <v>May</v>
      </c>
      <c r="H136" s="16">
        <f t="shared" si="16"/>
        <v>16</v>
      </c>
    </row>
    <row r="137" spans="1:8" x14ac:dyDescent="0.2">
      <c r="A137" s="16">
        <f t="shared" si="17"/>
        <v>137</v>
      </c>
      <c r="B137" t="s">
        <v>4</v>
      </c>
      <c r="C137" s="16">
        <f t="shared" si="13"/>
        <v>17</v>
      </c>
      <c r="E137" t="str">
        <f t="shared" si="14"/>
        <v>May 17</v>
      </c>
      <c r="F137" s="16">
        <f t="shared" si="18"/>
        <v>137</v>
      </c>
      <c r="G137" t="str">
        <f t="shared" si="15"/>
        <v>May</v>
      </c>
      <c r="H137" s="16">
        <f t="shared" si="16"/>
        <v>17</v>
      </c>
    </row>
    <row r="138" spans="1:8" x14ac:dyDescent="0.2">
      <c r="A138" s="16">
        <f t="shared" si="17"/>
        <v>138</v>
      </c>
      <c r="B138" t="s">
        <v>4</v>
      </c>
      <c r="C138" s="16">
        <f t="shared" si="13"/>
        <v>18</v>
      </c>
      <c r="E138" t="str">
        <f t="shared" si="14"/>
        <v>May 18</v>
      </c>
      <c r="F138" s="16">
        <f t="shared" si="18"/>
        <v>138</v>
      </c>
      <c r="G138" t="str">
        <f t="shared" si="15"/>
        <v>May</v>
      </c>
      <c r="H138" s="16">
        <f t="shared" si="16"/>
        <v>18</v>
      </c>
    </row>
    <row r="139" spans="1:8" x14ac:dyDescent="0.2">
      <c r="A139" s="16">
        <f t="shared" si="17"/>
        <v>139</v>
      </c>
      <c r="B139" t="s">
        <v>4</v>
      </c>
      <c r="C139" s="16">
        <f t="shared" si="13"/>
        <v>19</v>
      </c>
      <c r="E139" t="str">
        <f t="shared" si="14"/>
        <v>May 19</v>
      </c>
      <c r="F139" s="16">
        <f t="shared" si="18"/>
        <v>139</v>
      </c>
      <c r="G139" t="str">
        <f t="shared" si="15"/>
        <v>May</v>
      </c>
      <c r="H139" s="16">
        <f t="shared" si="16"/>
        <v>19</v>
      </c>
    </row>
    <row r="140" spans="1:8" x14ac:dyDescent="0.2">
      <c r="A140" s="16">
        <f t="shared" si="17"/>
        <v>140</v>
      </c>
      <c r="B140" t="s">
        <v>4</v>
      </c>
      <c r="C140" s="16">
        <f t="shared" si="13"/>
        <v>20</v>
      </c>
      <c r="E140" t="str">
        <f t="shared" si="14"/>
        <v>May 20</v>
      </c>
      <c r="F140" s="16">
        <f t="shared" si="18"/>
        <v>140</v>
      </c>
      <c r="G140" t="str">
        <f t="shared" si="15"/>
        <v>May</v>
      </c>
      <c r="H140" s="16">
        <f t="shared" si="16"/>
        <v>20</v>
      </c>
    </row>
    <row r="141" spans="1:8" x14ac:dyDescent="0.2">
      <c r="A141" s="16">
        <f t="shared" si="17"/>
        <v>141</v>
      </c>
      <c r="B141" t="s">
        <v>4</v>
      </c>
      <c r="C141" s="16">
        <f t="shared" si="13"/>
        <v>21</v>
      </c>
      <c r="E141" t="str">
        <f t="shared" si="14"/>
        <v>May 21</v>
      </c>
      <c r="F141" s="16">
        <f t="shared" si="18"/>
        <v>141</v>
      </c>
      <c r="G141" t="str">
        <f t="shared" si="15"/>
        <v>May</v>
      </c>
      <c r="H141" s="16">
        <f t="shared" si="16"/>
        <v>21</v>
      </c>
    </row>
    <row r="142" spans="1:8" x14ac:dyDescent="0.2">
      <c r="A142" s="16">
        <f t="shared" si="17"/>
        <v>142</v>
      </c>
      <c r="B142" t="s">
        <v>4</v>
      </c>
      <c r="C142" s="16">
        <f t="shared" si="13"/>
        <v>22</v>
      </c>
      <c r="E142" t="str">
        <f t="shared" si="14"/>
        <v>May 22</v>
      </c>
      <c r="F142" s="16">
        <f t="shared" si="18"/>
        <v>142</v>
      </c>
      <c r="G142" t="str">
        <f t="shared" si="15"/>
        <v>May</v>
      </c>
      <c r="H142" s="16">
        <f t="shared" si="16"/>
        <v>22</v>
      </c>
    </row>
    <row r="143" spans="1:8" x14ac:dyDescent="0.2">
      <c r="A143" s="16">
        <f t="shared" si="17"/>
        <v>143</v>
      </c>
      <c r="B143" t="s">
        <v>4</v>
      </c>
      <c r="C143" s="16">
        <f t="shared" si="13"/>
        <v>23</v>
      </c>
      <c r="E143" t="str">
        <f t="shared" si="14"/>
        <v>May 23</v>
      </c>
      <c r="F143" s="16">
        <f t="shared" si="18"/>
        <v>143</v>
      </c>
      <c r="G143" t="str">
        <f t="shared" si="15"/>
        <v>May</v>
      </c>
      <c r="H143" s="16">
        <f t="shared" si="16"/>
        <v>23</v>
      </c>
    </row>
    <row r="144" spans="1:8" x14ac:dyDescent="0.2">
      <c r="A144" s="16">
        <f t="shared" si="17"/>
        <v>144</v>
      </c>
      <c r="B144" t="s">
        <v>4</v>
      </c>
      <c r="C144" s="16">
        <f t="shared" si="13"/>
        <v>24</v>
      </c>
      <c r="E144" t="str">
        <f t="shared" si="14"/>
        <v>May 24</v>
      </c>
      <c r="F144" s="16">
        <f t="shared" si="18"/>
        <v>144</v>
      </c>
      <c r="G144" t="str">
        <f t="shared" si="15"/>
        <v>May</v>
      </c>
      <c r="H144" s="16">
        <f t="shared" si="16"/>
        <v>24</v>
      </c>
    </row>
    <row r="145" spans="1:8" x14ac:dyDescent="0.2">
      <c r="A145" s="16">
        <f t="shared" si="17"/>
        <v>145</v>
      </c>
      <c r="B145" t="s">
        <v>4</v>
      </c>
      <c r="C145" s="16">
        <f t="shared" si="13"/>
        <v>25</v>
      </c>
      <c r="E145" t="str">
        <f t="shared" si="14"/>
        <v>May 25</v>
      </c>
      <c r="F145" s="16">
        <f t="shared" si="18"/>
        <v>145</v>
      </c>
      <c r="G145" t="str">
        <f t="shared" si="15"/>
        <v>May</v>
      </c>
      <c r="H145" s="16">
        <f t="shared" si="16"/>
        <v>25</v>
      </c>
    </row>
    <row r="146" spans="1:8" x14ac:dyDescent="0.2">
      <c r="A146" s="16">
        <f t="shared" si="17"/>
        <v>146</v>
      </c>
      <c r="B146" t="s">
        <v>4</v>
      </c>
      <c r="C146" s="16">
        <f t="shared" si="13"/>
        <v>26</v>
      </c>
      <c r="E146" t="str">
        <f t="shared" si="14"/>
        <v>May 26</v>
      </c>
      <c r="F146" s="16">
        <f t="shared" si="18"/>
        <v>146</v>
      </c>
      <c r="G146" t="str">
        <f t="shared" si="15"/>
        <v>May</v>
      </c>
      <c r="H146" s="16">
        <f t="shared" si="16"/>
        <v>26</v>
      </c>
    </row>
    <row r="147" spans="1:8" x14ac:dyDescent="0.2">
      <c r="A147" s="16">
        <f t="shared" si="17"/>
        <v>147</v>
      </c>
      <c r="B147" t="s">
        <v>4</v>
      </c>
      <c r="C147" s="16">
        <f t="shared" si="13"/>
        <v>27</v>
      </c>
      <c r="E147" t="str">
        <f t="shared" si="14"/>
        <v>May 27</v>
      </c>
      <c r="F147" s="16">
        <f t="shared" si="18"/>
        <v>147</v>
      </c>
      <c r="G147" t="str">
        <f t="shared" si="15"/>
        <v>May</v>
      </c>
      <c r="H147" s="16">
        <f t="shared" si="16"/>
        <v>27</v>
      </c>
    </row>
    <row r="148" spans="1:8" x14ac:dyDescent="0.2">
      <c r="A148" s="16">
        <f t="shared" si="17"/>
        <v>148</v>
      </c>
      <c r="B148" t="s">
        <v>4</v>
      </c>
      <c r="C148" s="16">
        <f t="shared" si="13"/>
        <v>28</v>
      </c>
      <c r="E148" t="str">
        <f t="shared" si="14"/>
        <v>May 28</v>
      </c>
      <c r="F148" s="16">
        <f t="shared" si="18"/>
        <v>148</v>
      </c>
      <c r="G148" t="str">
        <f t="shared" si="15"/>
        <v>May</v>
      </c>
      <c r="H148" s="16">
        <f t="shared" si="16"/>
        <v>28</v>
      </c>
    </row>
    <row r="149" spans="1:8" x14ac:dyDescent="0.2">
      <c r="A149" s="16">
        <f t="shared" si="17"/>
        <v>149</v>
      </c>
      <c r="B149" t="s">
        <v>4</v>
      </c>
      <c r="C149" s="16">
        <f t="shared" si="13"/>
        <v>29</v>
      </c>
      <c r="E149" t="str">
        <f t="shared" si="14"/>
        <v>May 29</v>
      </c>
      <c r="F149" s="16">
        <f t="shared" si="18"/>
        <v>149</v>
      </c>
      <c r="G149" t="str">
        <f t="shared" si="15"/>
        <v>May</v>
      </c>
      <c r="H149" s="16">
        <f t="shared" si="16"/>
        <v>29</v>
      </c>
    </row>
    <row r="150" spans="1:8" x14ac:dyDescent="0.2">
      <c r="A150" s="16">
        <f t="shared" si="17"/>
        <v>150</v>
      </c>
      <c r="B150" t="s">
        <v>4</v>
      </c>
      <c r="C150" s="16">
        <f t="shared" si="13"/>
        <v>30</v>
      </c>
      <c r="E150" t="str">
        <f t="shared" si="14"/>
        <v>May 30</v>
      </c>
      <c r="F150" s="16">
        <f t="shared" si="18"/>
        <v>150</v>
      </c>
      <c r="G150" t="str">
        <f t="shared" si="15"/>
        <v>May</v>
      </c>
      <c r="H150" s="16">
        <f t="shared" si="16"/>
        <v>30</v>
      </c>
    </row>
    <row r="151" spans="1:8" x14ac:dyDescent="0.2">
      <c r="A151" s="16">
        <f t="shared" si="17"/>
        <v>151</v>
      </c>
      <c r="B151" t="s">
        <v>4</v>
      </c>
      <c r="C151" s="16">
        <f t="shared" si="13"/>
        <v>31</v>
      </c>
      <c r="D151" s="16">
        <v>31</v>
      </c>
      <c r="E151" t="str">
        <f t="shared" si="14"/>
        <v>May 31</v>
      </c>
      <c r="F151" s="16">
        <f t="shared" si="18"/>
        <v>151</v>
      </c>
      <c r="G151" t="str">
        <f t="shared" si="15"/>
        <v>May</v>
      </c>
      <c r="H151" s="16">
        <f t="shared" si="16"/>
        <v>31</v>
      </c>
    </row>
    <row r="152" spans="1:8" x14ac:dyDescent="0.2">
      <c r="A152" s="16">
        <f t="shared" si="17"/>
        <v>152</v>
      </c>
      <c r="B152" t="s">
        <v>5</v>
      </c>
      <c r="C152" s="16">
        <v>1</v>
      </c>
      <c r="E152" t="str">
        <f t="shared" si="14"/>
        <v>June  1</v>
      </c>
      <c r="F152" s="16">
        <f t="shared" si="18"/>
        <v>152</v>
      </c>
      <c r="G152" t="str">
        <f t="shared" si="15"/>
        <v xml:space="preserve">June </v>
      </c>
      <c r="H152" s="16">
        <f t="shared" si="16"/>
        <v>1</v>
      </c>
    </row>
    <row r="153" spans="1:8" x14ac:dyDescent="0.2">
      <c r="A153" s="16">
        <f t="shared" si="17"/>
        <v>153</v>
      </c>
      <c r="B153" t="s">
        <v>5</v>
      </c>
      <c r="C153" s="16">
        <f>C152+1</f>
        <v>2</v>
      </c>
      <c r="E153" t="str">
        <f t="shared" si="14"/>
        <v>June  2</v>
      </c>
      <c r="F153" s="16">
        <f t="shared" si="18"/>
        <v>153</v>
      </c>
      <c r="G153" t="str">
        <f t="shared" si="15"/>
        <v xml:space="preserve">June </v>
      </c>
      <c r="H153" s="16">
        <f t="shared" si="16"/>
        <v>2</v>
      </c>
    </row>
    <row r="154" spans="1:8" x14ac:dyDescent="0.2">
      <c r="A154" s="16">
        <f t="shared" si="17"/>
        <v>154</v>
      </c>
      <c r="B154" t="s">
        <v>5</v>
      </c>
      <c r="C154" s="16">
        <f t="shared" ref="C154:C212" si="19">C153+1</f>
        <v>3</v>
      </c>
      <c r="E154" t="str">
        <f t="shared" si="14"/>
        <v>June  3</v>
      </c>
      <c r="F154" s="16">
        <f t="shared" si="18"/>
        <v>154</v>
      </c>
      <c r="G154" t="str">
        <f t="shared" si="15"/>
        <v xml:space="preserve">June </v>
      </c>
      <c r="H154" s="16">
        <f t="shared" si="16"/>
        <v>3</v>
      </c>
    </row>
    <row r="155" spans="1:8" x14ac:dyDescent="0.2">
      <c r="A155" s="16">
        <f t="shared" si="17"/>
        <v>155</v>
      </c>
      <c r="B155" t="s">
        <v>5</v>
      </c>
      <c r="C155" s="16">
        <f t="shared" si="19"/>
        <v>4</v>
      </c>
      <c r="E155" t="str">
        <f t="shared" si="14"/>
        <v>June  4</v>
      </c>
      <c r="F155" s="16">
        <f t="shared" si="18"/>
        <v>155</v>
      </c>
      <c r="G155" t="str">
        <f t="shared" si="15"/>
        <v xml:space="preserve">June </v>
      </c>
      <c r="H155" s="16">
        <f t="shared" si="16"/>
        <v>4</v>
      </c>
    </row>
    <row r="156" spans="1:8" x14ac:dyDescent="0.2">
      <c r="A156" s="16">
        <f t="shared" si="17"/>
        <v>156</v>
      </c>
      <c r="B156" t="s">
        <v>5</v>
      </c>
      <c r="C156" s="16">
        <f t="shared" si="19"/>
        <v>5</v>
      </c>
      <c r="E156" t="str">
        <f t="shared" si="14"/>
        <v>June  5</v>
      </c>
      <c r="F156" s="16">
        <f t="shared" si="18"/>
        <v>156</v>
      </c>
      <c r="G156" t="str">
        <f t="shared" si="15"/>
        <v xml:space="preserve">June </v>
      </c>
      <c r="H156" s="16">
        <f t="shared" si="16"/>
        <v>5</v>
      </c>
    </row>
    <row r="157" spans="1:8" x14ac:dyDescent="0.2">
      <c r="A157" s="16">
        <f t="shared" si="17"/>
        <v>157</v>
      </c>
      <c r="B157" t="s">
        <v>5</v>
      </c>
      <c r="C157" s="16">
        <f t="shared" si="19"/>
        <v>6</v>
      </c>
      <c r="E157" t="str">
        <f t="shared" si="14"/>
        <v>June  6</v>
      </c>
      <c r="F157" s="16">
        <f t="shared" si="18"/>
        <v>157</v>
      </c>
      <c r="G157" t="str">
        <f t="shared" si="15"/>
        <v xml:space="preserve">June </v>
      </c>
      <c r="H157" s="16">
        <f t="shared" si="16"/>
        <v>6</v>
      </c>
    </row>
    <row r="158" spans="1:8" x14ac:dyDescent="0.2">
      <c r="A158" s="16">
        <f t="shared" si="17"/>
        <v>158</v>
      </c>
      <c r="B158" t="s">
        <v>5</v>
      </c>
      <c r="C158" s="16">
        <f t="shared" si="19"/>
        <v>7</v>
      </c>
      <c r="E158" t="str">
        <f t="shared" si="14"/>
        <v>June  7</v>
      </c>
      <c r="F158" s="16">
        <f t="shared" si="18"/>
        <v>158</v>
      </c>
      <c r="G158" t="str">
        <f t="shared" si="15"/>
        <v xml:space="preserve">June </v>
      </c>
      <c r="H158" s="16">
        <f t="shared" si="16"/>
        <v>7</v>
      </c>
    </row>
    <row r="159" spans="1:8" x14ac:dyDescent="0.2">
      <c r="A159" s="16">
        <f t="shared" si="17"/>
        <v>159</v>
      </c>
      <c r="B159" t="s">
        <v>5</v>
      </c>
      <c r="C159" s="16">
        <f t="shared" si="19"/>
        <v>8</v>
      </c>
      <c r="E159" t="str">
        <f t="shared" si="14"/>
        <v>June  8</v>
      </c>
      <c r="F159" s="16">
        <f t="shared" si="18"/>
        <v>159</v>
      </c>
      <c r="G159" t="str">
        <f t="shared" si="15"/>
        <v xml:space="preserve">June </v>
      </c>
      <c r="H159" s="16">
        <f t="shared" si="16"/>
        <v>8</v>
      </c>
    </row>
    <row r="160" spans="1:8" x14ac:dyDescent="0.2">
      <c r="A160" s="16">
        <f t="shared" si="17"/>
        <v>160</v>
      </c>
      <c r="B160" t="s">
        <v>5</v>
      </c>
      <c r="C160" s="16">
        <f t="shared" si="19"/>
        <v>9</v>
      </c>
      <c r="E160" t="str">
        <f t="shared" si="14"/>
        <v>June  9</v>
      </c>
      <c r="F160" s="16">
        <f t="shared" si="18"/>
        <v>160</v>
      </c>
      <c r="G160" t="str">
        <f t="shared" si="15"/>
        <v xml:space="preserve">June </v>
      </c>
      <c r="H160" s="16">
        <f t="shared" si="16"/>
        <v>9</v>
      </c>
    </row>
    <row r="161" spans="1:8" x14ac:dyDescent="0.2">
      <c r="A161" s="16">
        <f t="shared" si="17"/>
        <v>161</v>
      </c>
      <c r="B161" t="s">
        <v>5</v>
      </c>
      <c r="C161" s="16">
        <f t="shared" si="19"/>
        <v>10</v>
      </c>
      <c r="E161" t="str">
        <f t="shared" si="14"/>
        <v>June  10</v>
      </c>
      <c r="F161" s="16">
        <f t="shared" si="18"/>
        <v>161</v>
      </c>
      <c r="G161" t="str">
        <f t="shared" si="15"/>
        <v xml:space="preserve">June </v>
      </c>
      <c r="H161" s="16">
        <f t="shared" si="16"/>
        <v>10</v>
      </c>
    </row>
    <row r="162" spans="1:8" x14ac:dyDescent="0.2">
      <c r="A162" s="16">
        <f t="shared" si="17"/>
        <v>162</v>
      </c>
      <c r="B162" t="s">
        <v>5</v>
      </c>
      <c r="C162" s="16">
        <f t="shared" si="19"/>
        <v>11</v>
      </c>
      <c r="E162" t="str">
        <f t="shared" si="14"/>
        <v>June  11</v>
      </c>
      <c r="F162" s="16">
        <f t="shared" si="18"/>
        <v>162</v>
      </c>
      <c r="G162" t="str">
        <f t="shared" si="15"/>
        <v xml:space="preserve">June </v>
      </c>
      <c r="H162" s="16">
        <f t="shared" si="16"/>
        <v>11</v>
      </c>
    </row>
    <row r="163" spans="1:8" x14ac:dyDescent="0.2">
      <c r="A163" s="16">
        <f t="shared" si="17"/>
        <v>163</v>
      </c>
      <c r="B163" t="s">
        <v>5</v>
      </c>
      <c r="C163" s="16">
        <f t="shared" si="19"/>
        <v>12</v>
      </c>
      <c r="E163" t="str">
        <f t="shared" si="14"/>
        <v>June  12</v>
      </c>
      <c r="F163" s="16">
        <f t="shared" si="18"/>
        <v>163</v>
      </c>
      <c r="G163" t="str">
        <f t="shared" si="15"/>
        <v xml:space="preserve">June </v>
      </c>
      <c r="H163" s="16">
        <f t="shared" si="16"/>
        <v>12</v>
      </c>
    </row>
    <row r="164" spans="1:8" x14ac:dyDescent="0.2">
      <c r="A164" s="16">
        <f t="shared" si="17"/>
        <v>164</v>
      </c>
      <c r="B164" t="s">
        <v>5</v>
      </c>
      <c r="C164" s="16">
        <f t="shared" si="19"/>
        <v>13</v>
      </c>
      <c r="E164" t="str">
        <f t="shared" si="14"/>
        <v>June  13</v>
      </c>
      <c r="F164" s="16">
        <f t="shared" si="18"/>
        <v>164</v>
      </c>
      <c r="G164" t="str">
        <f t="shared" si="15"/>
        <v xml:space="preserve">June </v>
      </c>
      <c r="H164" s="16">
        <f t="shared" si="16"/>
        <v>13</v>
      </c>
    </row>
    <row r="165" spans="1:8" x14ac:dyDescent="0.2">
      <c r="A165" s="16">
        <f t="shared" si="17"/>
        <v>165</v>
      </c>
      <c r="B165" t="s">
        <v>5</v>
      </c>
      <c r="C165" s="16">
        <f t="shared" si="19"/>
        <v>14</v>
      </c>
      <c r="E165" t="str">
        <f t="shared" si="14"/>
        <v>June  14</v>
      </c>
      <c r="F165" s="16">
        <f t="shared" si="18"/>
        <v>165</v>
      </c>
      <c r="G165" t="str">
        <f t="shared" si="15"/>
        <v xml:space="preserve">June </v>
      </c>
      <c r="H165" s="16">
        <f t="shared" si="16"/>
        <v>14</v>
      </c>
    </row>
    <row r="166" spans="1:8" x14ac:dyDescent="0.2">
      <c r="A166" s="16">
        <f t="shared" si="17"/>
        <v>166</v>
      </c>
      <c r="B166" t="s">
        <v>5</v>
      </c>
      <c r="C166" s="16">
        <f t="shared" si="19"/>
        <v>15</v>
      </c>
      <c r="E166" t="str">
        <f t="shared" si="14"/>
        <v>June  15</v>
      </c>
      <c r="F166" s="16">
        <f t="shared" si="18"/>
        <v>166</v>
      </c>
      <c r="G166" t="str">
        <f t="shared" si="15"/>
        <v xml:space="preserve">June </v>
      </c>
      <c r="H166" s="16">
        <f t="shared" si="16"/>
        <v>15</v>
      </c>
    </row>
    <row r="167" spans="1:8" x14ac:dyDescent="0.2">
      <c r="A167" s="16">
        <f t="shared" si="17"/>
        <v>167</v>
      </c>
      <c r="B167" t="s">
        <v>5</v>
      </c>
      <c r="C167" s="16">
        <f t="shared" si="19"/>
        <v>16</v>
      </c>
      <c r="E167" t="str">
        <f t="shared" si="14"/>
        <v>June  16</v>
      </c>
      <c r="F167" s="16">
        <f t="shared" si="18"/>
        <v>167</v>
      </c>
      <c r="G167" t="str">
        <f t="shared" si="15"/>
        <v xml:space="preserve">June </v>
      </c>
      <c r="H167" s="16">
        <f t="shared" si="16"/>
        <v>16</v>
      </c>
    </row>
    <row r="168" spans="1:8" x14ac:dyDescent="0.2">
      <c r="A168" s="16">
        <f t="shared" si="17"/>
        <v>168</v>
      </c>
      <c r="B168" t="s">
        <v>5</v>
      </c>
      <c r="C168" s="16">
        <f t="shared" si="19"/>
        <v>17</v>
      </c>
      <c r="E168" t="str">
        <f t="shared" si="14"/>
        <v>June  17</v>
      </c>
      <c r="F168" s="16">
        <f t="shared" si="18"/>
        <v>168</v>
      </c>
      <c r="G168" t="str">
        <f t="shared" si="15"/>
        <v xml:space="preserve">June </v>
      </c>
      <c r="H168" s="16">
        <f t="shared" si="16"/>
        <v>17</v>
      </c>
    </row>
    <row r="169" spans="1:8" x14ac:dyDescent="0.2">
      <c r="A169" s="16">
        <f t="shared" si="17"/>
        <v>169</v>
      </c>
      <c r="B169" t="s">
        <v>5</v>
      </c>
      <c r="C169" s="16">
        <f t="shared" si="19"/>
        <v>18</v>
      </c>
      <c r="E169" t="str">
        <f t="shared" si="14"/>
        <v>June  18</v>
      </c>
      <c r="F169" s="16">
        <f t="shared" si="18"/>
        <v>169</v>
      </c>
      <c r="G169" t="str">
        <f t="shared" si="15"/>
        <v xml:space="preserve">June </v>
      </c>
      <c r="H169" s="16">
        <f t="shared" si="16"/>
        <v>18</v>
      </c>
    </row>
    <row r="170" spans="1:8" x14ac:dyDescent="0.2">
      <c r="A170" s="16">
        <f t="shared" si="17"/>
        <v>170</v>
      </c>
      <c r="B170" t="s">
        <v>5</v>
      </c>
      <c r="C170" s="16">
        <f t="shared" si="19"/>
        <v>19</v>
      </c>
      <c r="E170" t="str">
        <f t="shared" si="14"/>
        <v>June  19</v>
      </c>
      <c r="F170" s="16">
        <f t="shared" si="18"/>
        <v>170</v>
      </c>
      <c r="G170" t="str">
        <f t="shared" si="15"/>
        <v xml:space="preserve">June </v>
      </c>
      <c r="H170" s="16">
        <f t="shared" si="16"/>
        <v>19</v>
      </c>
    </row>
    <row r="171" spans="1:8" x14ac:dyDescent="0.2">
      <c r="A171" s="16">
        <f t="shared" si="17"/>
        <v>171</v>
      </c>
      <c r="B171" t="s">
        <v>5</v>
      </c>
      <c r="C171" s="16">
        <f t="shared" si="19"/>
        <v>20</v>
      </c>
      <c r="E171" t="str">
        <f t="shared" si="14"/>
        <v>June  20</v>
      </c>
      <c r="F171" s="16">
        <f t="shared" si="18"/>
        <v>171</v>
      </c>
      <c r="G171" t="str">
        <f t="shared" si="15"/>
        <v xml:space="preserve">June </v>
      </c>
      <c r="H171" s="16">
        <f t="shared" si="16"/>
        <v>20</v>
      </c>
    </row>
    <row r="172" spans="1:8" x14ac:dyDescent="0.2">
      <c r="A172" s="16">
        <f t="shared" si="17"/>
        <v>172</v>
      </c>
      <c r="B172" t="s">
        <v>5</v>
      </c>
      <c r="C172" s="16">
        <f t="shared" si="19"/>
        <v>21</v>
      </c>
      <c r="E172" t="str">
        <f t="shared" si="14"/>
        <v>June  21</v>
      </c>
      <c r="F172" s="16">
        <f t="shared" si="18"/>
        <v>172</v>
      </c>
      <c r="G172" t="str">
        <f t="shared" si="15"/>
        <v xml:space="preserve">June </v>
      </c>
      <c r="H172" s="16">
        <f t="shared" si="16"/>
        <v>21</v>
      </c>
    </row>
    <row r="173" spans="1:8" x14ac:dyDescent="0.2">
      <c r="A173" s="16">
        <f t="shared" si="17"/>
        <v>173</v>
      </c>
      <c r="B173" t="s">
        <v>5</v>
      </c>
      <c r="C173" s="16">
        <f t="shared" si="19"/>
        <v>22</v>
      </c>
      <c r="E173" t="str">
        <f t="shared" si="14"/>
        <v>June  22</v>
      </c>
      <c r="F173" s="16">
        <f t="shared" si="18"/>
        <v>173</v>
      </c>
      <c r="G173" t="str">
        <f t="shared" si="15"/>
        <v xml:space="preserve">June </v>
      </c>
      <c r="H173" s="16">
        <f t="shared" si="16"/>
        <v>22</v>
      </c>
    </row>
    <row r="174" spans="1:8" x14ac:dyDescent="0.2">
      <c r="A174" s="16">
        <f t="shared" si="17"/>
        <v>174</v>
      </c>
      <c r="B174" t="s">
        <v>5</v>
      </c>
      <c r="C174" s="16">
        <f t="shared" si="19"/>
        <v>23</v>
      </c>
      <c r="E174" t="str">
        <f t="shared" si="14"/>
        <v>June  23</v>
      </c>
      <c r="F174" s="16">
        <f t="shared" si="18"/>
        <v>174</v>
      </c>
      <c r="G174" t="str">
        <f t="shared" si="15"/>
        <v xml:space="preserve">June </v>
      </c>
      <c r="H174" s="16">
        <f t="shared" si="16"/>
        <v>23</v>
      </c>
    </row>
    <row r="175" spans="1:8" x14ac:dyDescent="0.2">
      <c r="A175" s="16">
        <f t="shared" si="17"/>
        <v>175</v>
      </c>
      <c r="B175" t="s">
        <v>5</v>
      </c>
      <c r="C175" s="16">
        <f t="shared" si="19"/>
        <v>24</v>
      </c>
      <c r="E175" t="str">
        <f t="shared" si="14"/>
        <v>June  24</v>
      </c>
      <c r="F175" s="16">
        <f t="shared" si="18"/>
        <v>175</v>
      </c>
      <c r="G175" t="str">
        <f t="shared" si="15"/>
        <v xml:space="preserve">June </v>
      </c>
      <c r="H175" s="16">
        <f t="shared" si="16"/>
        <v>24</v>
      </c>
    </row>
    <row r="176" spans="1:8" x14ac:dyDescent="0.2">
      <c r="A176" s="16">
        <f t="shared" si="17"/>
        <v>176</v>
      </c>
      <c r="B176" t="s">
        <v>5</v>
      </c>
      <c r="C176" s="16">
        <f t="shared" si="19"/>
        <v>25</v>
      </c>
      <c r="E176" t="str">
        <f t="shared" si="14"/>
        <v>June  25</v>
      </c>
      <c r="F176" s="16">
        <f t="shared" si="18"/>
        <v>176</v>
      </c>
      <c r="G176" t="str">
        <f t="shared" si="15"/>
        <v xml:space="preserve">June </v>
      </c>
      <c r="H176" s="16">
        <f t="shared" si="16"/>
        <v>25</v>
      </c>
    </row>
    <row r="177" spans="1:8" x14ac:dyDescent="0.2">
      <c r="A177" s="16">
        <f t="shared" si="17"/>
        <v>177</v>
      </c>
      <c r="B177" t="s">
        <v>5</v>
      </c>
      <c r="C177" s="16">
        <f t="shared" si="19"/>
        <v>26</v>
      </c>
      <c r="E177" t="str">
        <f t="shared" si="14"/>
        <v>June  26</v>
      </c>
      <c r="F177" s="16">
        <f t="shared" si="18"/>
        <v>177</v>
      </c>
      <c r="G177" t="str">
        <f t="shared" si="15"/>
        <v xml:space="preserve">June </v>
      </c>
      <c r="H177" s="16">
        <f t="shared" si="16"/>
        <v>26</v>
      </c>
    </row>
    <row r="178" spans="1:8" x14ac:dyDescent="0.2">
      <c r="A178" s="16">
        <f t="shared" si="17"/>
        <v>178</v>
      </c>
      <c r="B178" t="s">
        <v>5</v>
      </c>
      <c r="C178" s="16">
        <f t="shared" si="19"/>
        <v>27</v>
      </c>
      <c r="E178" t="str">
        <f t="shared" si="14"/>
        <v>June  27</v>
      </c>
      <c r="F178" s="16">
        <f t="shared" si="18"/>
        <v>178</v>
      </c>
      <c r="G178" t="str">
        <f t="shared" si="15"/>
        <v xml:space="preserve">June </v>
      </c>
      <c r="H178" s="16">
        <f t="shared" si="16"/>
        <v>27</v>
      </c>
    </row>
    <row r="179" spans="1:8" x14ac:dyDescent="0.2">
      <c r="A179" s="16">
        <f t="shared" si="17"/>
        <v>179</v>
      </c>
      <c r="B179" t="s">
        <v>5</v>
      </c>
      <c r="C179" s="16">
        <f t="shared" si="19"/>
        <v>28</v>
      </c>
      <c r="E179" t="str">
        <f t="shared" si="14"/>
        <v>June  28</v>
      </c>
      <c r="F179" s="16">
        <f t="shared" si="18"/>
        <v>179</v>
      </c>
      <c r="G179" t="str">
        <f t="shared" si="15"/>
        <v xml:space="preserve">June </v>
      </c>
      <c r="H179" s="16">
        <f t="shared" si="16"/>
        <v>28</v>
      </c>
    </row>
    <row r="180" spans="1:8" x14ac:dyDescent="0.2">
      <c r="A180" s="16">
        <f t="shared" si="17"/>
        <v>180</v>
      </c>
      <c r="B180" t="s">
        <v>5</v>
      </c>
      <c r="C180" s="16">
        <f t="shared" si="19"/>
        <v>29</v>
      </c>
      <c r="E180" t="str">
        <f t="shared" si="14"/>
        <v>June  29</v>
      </c>
      <c r="F180" s="16">
        <f t="shared" si="18"/>
        <v>180</v>
      </c>
      <c r="G180" t="str">
        <f t="shared" si="15"/>
        <v xml:space="preserve">June </v>
      </c>
      <c r="H180" s="16">
        <f t="shared" si="16"/>
        <v>29</v>
      </c>
    </row>
    <row r="181" spans="1:8" x14ac:dyDescent="0.2">
      <c r="A181" s="16">
        <f t="shared" si="17"/>
        <v>181</v>
      </c>
      <c r="B181" t="s">
        <v>5</v>
      </c>
      <c r="C181" s="16">
        <f t="shared" si="19"/>
        <v>30</v>
      </c>
      <c r="D181" s="16">
        <v>30</v>
      </c>
      <c r="E181" t="str">
        <f t="shared" si="14"/>
        <v>June  30</v>
      </c>
      <c r="F181" s="16">
        <f t="shared" si="18"/>
        <v>181</v>
      </c>
      <c r="G181" t="str">
        <f t="shared" si="15"/>
        <v xml:space="preserve">June </v>
      </c>
      <c r="H181" s="16">
        <f t="shared" si="16"/>
        <v>30</v>
      </c>
    </row>
    <row r="182" spans="1:8" x14ac:dyDescent="0.2">
      <c r="A182" s="16">
        <f t="shared" si="17"/>
        <v>182</v>
      </c>
      <c r="B182" t="s">
        <v>6</v>
      </c>
      <c r="C182" s="16">
        <v>1</v>
      </c>
      <c r="E182" t="str">
        <f t="shared" si="14"/>
        <v>July 1</v>
      </c>
      <c r="F182" s="16">
        <f t="shared" si="18"/>
        <v>182</v>
      </c>
      <c r="G182" t="str">
        <f t="shared" si="15"/>
        <v>July</v>
      </c>
      <c r="H182" s="16">
        <f t="shared" si="16"/>
        <v>1</v>
      </c>
    </row>
    <row r="183" spans="1:8" x14ac:dyDescent="0.2">
      <c r="A183" s="16">
        <f t="shared" si="17"/>
        <v>183</v>
      </c>
      <c r="B183" t="s">
        <v>6</v>
      </c>
      <c r="C183" s="16">
        <f>C182+1</f>
        <v>2</v>
      </c>
      <c r="E183" t="str">
        <f t="shared" si="14"/>
        <v>July 2</v>
      </c>
      <c r="F183" s="16">
        <f t="shared" si="18"/>
        <v>183</v>
      </c>
      <c r="G183" t="str">
        <f t="shared" si="15"/>
        <v>July</v>
      </c>
      <c r="H183" s="16">
        <f t="shared" si="16"/>
        <v>2</v>
      </c>
    </row>
    <row r="184" spans="1:8" x14ac:dyDescent="0.2">
      <c r="A184" s="16">
        <f t="shared" si="17"/>
        <v>184</v>
      </c>
      <c r="B184" t="s">
        <v>6</v>
      </c>
      <c r="C184" s="16">
        <f t="shared" si="19"/>
        <v>3</v>
      </c>
      <c r="E184" t="str">
        <f t="shared" si="14"/>
        <v>July 3</v>
      </c>
      <c r="F184" s="16">
        <f t="shared" si="18"/>
        <v>184</v>
      </c>
      <c r="G184" t="str">
        <f t="shared" si="15"/>
        <v>July</v>
      </c>
      <c r="H184" s="16">
        <f t="shared" si="16"/>
        <v>3</v>
      </c>
    </row>
    <row r="185" spans="1:8" x14ac:dyDescent="0.2">
      <c r="A185" s="16">
        <f t="shared" si="17"/>
        <v>185</v>
      </c>
      <c r="B185" t="s">
        <v>6</v>
      </c>
      <c r="C185" s="16">
        <f t="shared" si="19"/>
        <v>4</v>
      </c>
      <c r="E185" t="str">
        <f t="shared" si="14"/>
        <v>July 4</v>
      </c>
      <c r="F185" s="16">
        <f t="shared" si="18"/>
        <v>185</v>
      </c>
      <c r="G185" t="str">
        <f t="shared" si="15"/>
        <v>July</v>
      </c>
      <c r="H185" s="16">
        <f t="shared" si="16"/>
        <v>4</v>
      </c>
    </row>
    <row r="186" spans="1:8" x14ac:dyDescent="0.2">
      <c r="A186" s="16">
        <f t="shared" si="17"/>
        <v>186</v>
      </c>
      <c r="B186" t="s">
        <v>6</v>
      </c>
      <c r="C186" s="16">
        <f t="shared" si="19"/>
        <v>5</v>
      </c>
      <c r="E186" t="str">
        <f t="shared" si="14"/>
        <v>July 5</v>
      </c>
      <c r="F186" s="16">
        <f t="shared" si="18"/>
        <v>186</v>
      </c>
      <c r="G186" t="str">
        <f t="shared" si="15"/>
        <v>July</v>
      </c>
      <c r="H186" s="16">
        <f t="shared" si="16"/>
        <v>5</v>
      </c>
    </row>
    <row r="187" spans="1:8" x14ac:dyDescent="0.2">
      <c r="A187" s="16">
        <f t="shared" si="17"/>
        <v>187</v>
      </c>
      <c r="B187" t="s">
        <v>6</v>
      </c>
      <c r="C187" s="16">
        <f t="shared" si="19"/>
        <v>6</v>
      </c>
      <c r="E187" t="str">
        <f t="shared" si="14"/>
        <v>July 6</v>
      </c>
      <c r="F187" s="16">
        <f t="shared" si="18"/>
        <v>187</v>
      </c>
      <c r="G187" t="str">
        <f t="shared" si="15"/>
        <v>July</v>
      </c>
      <c r="H187" s="16">
        <f t="shared" si="16"/>
        <v>6</v>
      </c>
    </row>
    <row r="188" spans="1:8" x14ac:dyDescent="0.2">
      <c r="A188" s="16">
        <f t="shared" si="17"/>
        <v>188</v>
      </c>
      <c r="B188" t="s">
        <v>6</v>
      </c>
      <c r="C188" s="16">
        <f t="shared" si="19"/>
        <v>7</v>
      </c>
      <c r="E188" t="str">
        <f t="shared" si="14"/>
        <v>July 7</v>
      </c>
      <c r="F188" s="16">
        <f t="shared" si="18"/>
        <v>188</v>
      </c>
      <c r="G188" t="str">
        <f t="shared" si="15"/>
        <v>July</v>
      </c>
      <c r="H188" s="16">
        <f t="shared" si="16"/>
        <v>7</v>
      </c>
    </row>
    <row r="189" spans="1:8" x14ac:dyDescent="0.2">
      <c r="A189" s="16">
        <f t="shared" si="17"/>
        <v>189</v>
      </c>
      <c r="B189" t="s">
        <v>6</v>
      </c>
      <c r="C189" s="16">
        <f t="shared" si="19"/>
        <v>8</v>
      </c>
      <c r="E189" t="str">
        <f t="shared" si="14"/>
        <v>July 8</v>
      </c>
      <c r="F189" s="16">
        <f t="shared" si="18"/>
        <v>189</v>
      </c>
      <c r="G189" t="str">
        <f t="shared" si="15"/>
        <v>July</v>
      </c>
      <c r="H189" s="16">
        <f t="shared" si="16"/>
        <v>8</v>
      </c>
    </row>
    <row r="190" spans="1:8" x14ac:dyDescent="0.2">
      <c r="A190" s="16">
        <f t="shared" si="17"/>
        <v>190</v>
      </c>
      <c r="B190" t="s">
        <v>6</v>
      </c>
      <c r="C190" s="16">
        <f t="shared" si="19"/>
        <v>9</v>
      </c>
      <c r="E190" t="str">
        <f t="shared" si="14"/>
        <v>July 9</v>
      </c>
      <c r="F190" s="16">
        <f t="shared" si="18"/>
        <v>190</v>
      </c>
      <c r="G190" t="str">
        <f t="shared" si="15"/>
        <v>July</v>
      </c>
      <c r="H190" s="16">
        <f t="shared" si="16"/>
        <v>9</v>
      </c>
    </row>
    <row r="191" spans="1:8" x14ac:dyDescent="0.2">
      <c r="A191" s="16">
        <f t="shared" si="17"/>
        <v>191</v>
      </c>
      <c r="B191" t="s">
        <v>6</v>
      </c>
      <c r="C191" s="16">
        <f t="shared" si="19"/>
        <v>10</v>
      </c>
      <c r="E191" t="str">
        <f t="shared" si="14"/>
        <v>July 10</v>
      </c>
      <c r="F191" s="16">
        <f t="shared" si="18"/>
        <v>191</v>
      </c>
      <c r="G191" t="str">
        <f t="shared" si="15"/>
        <v>July</v>
      </c>
      <c r="H191" s="16">
        <f t="shared" si="16"/>
        <v>10</v>
      </c>
    </row>
    <row r="192" spans="1:8" x14ac:dyDescent="0.2">
      <c r="A192" s="16">
        <f t="shared" si="17"/>
        <v>192</v>
      </c>
      <c r="B192" t="s">
        <v>6</v>
      </c>
      <c r="C192" s="16">
        <f t="shared" si="19"/>
        <v>11</v>
      </c>
      <c r="E192" t="str">
        <f t="shared" si="14"/>
        <v>July 11</v>
      </c>
      <c r="F192" s="16">
        <f t="shared" si="18"/>
        <v>192</v>
      </c>
      <c r="G192" t="str">
        <f t="shared" si="15"/>
        <v>July</v>
      </c>
      <c r="H192" s="16">
        <f t="shared" si="16"/>
        <v>11</v>
      </c>
    </row>
    <row r="193" spans="1:8" x14ac:dyDescent="0.2">
      <c r="A193" s="16">
        <f t="shared" si="17"/>
        <v>193</v>
      </c>
      <c r="B193" t="s">
        <v>6</v>
      </c>
      <c r="C193" s="16">
        <f t="shared" si="19"/>
        <v>12</v>
      </c>
      <c r="E193" t="str">
        <f t="shared" si="14"/>
        <v>July 12</v>
      </c>
      <c r="F193" s="16">
        <f t="shared" si="18"/>
        <v>193</v>
      </c>
      <c r="G193" t="str">
        <f t="shared" si="15"/>
        <v>July</v>
      </c>
      <c r="H193" s="16">
        <f t="shared" si="16"/>
        <v>12</v>
      </c>
    </row>
    <row r="194" spans="1:8" x14ac:dyDescent="0.2">
      <c r="A194" s="16">
        <f t="shared" si="17"/>
        <v>194</v>
      </c>
      <c r="B194" t="s">
        <v>6</v>
      </c>
      <c r="C194" s="16">
        <f t="shared" si="19"/>
        <v>13</v>
      </c>
      <c r="E194" t="str">
        <f t="shared" ref="E194:E257" si="20">B194 &amp; " " &amp;C194</f>
        <v>July 13</v>
      </c>
      <c r="F194" s="16">
        <f t="shared" si="18"/>
        <v>194</v>
      </c>
      <c r="G194" t="str">
        <f t="shared" ref="G194:G257" si="21">B194</f>
        <v>July</v>
      </c>
      <c r="H194" s="16">
        <f t="shared" ref="H194:H257" si="22">C194</f>
        <v>13</v>
      </c>
    </row>
    <row r="195" spans="1:8" x14ac:dyDescent="0.2">
      <c r="A195" s="16">
        <f t="shared" ref="A195:A258" si="23">A194+1</f>
        <v>195</v>
      </c>
      <c r="B195" t="s">
        <v>6</v>
      </c>
      <c r="C195" s="16">
        <f t="shared" si="19"/>
        <v>14</v>
      </c>
      <c r="E195" t="str">
        <f t="shared" si="20"/>
        <v>July 14</v>
      </c>
      <c r="F195" s="16">
        <f t="shared" ref="F195:F258" si="24">F194+1</f>
        <v>195</v>
      </c>
      <c r="G195" t="str">
        <f t="shared" si="21"/>
        <v>July</v>
      </c>
      <c r="H195" s="16">
        <f t="shared" si="22"/>
        <v>14</v>
      </c>
    </row>
    <row r="196" spans="1:8" x14ac:dyDescent="0.2">
      <c r="A196" s="16">
        <f t="shared" si="23"/>
        <v>196</v>
      </c>
      <c r="B196" t="s">
        <v>6</v>
      </c>
      <c r="C196" s="16">
        <f t="shared" si="19"/>
        <v>15</v>
      </c>
      <c r="E196" t="str">
        <f t="shared" si="20"/>
        <v>July 15</v>
      </c>
      <c r="F196" s="16">
        <f t="shared" si="24"/>
        <v>196</v>
      </c>
      <c r="G196" t="str">
        <f t="shared" si="21"/>
        <v>July</v>
      </c>
      <c r="H196" s="16">
        <f t="shared" si="22"/>
        <v>15</v>
      </c>
    </row>
    <row r="197" spans="1:8" x14ac:dyDescent="0.2">
      <c r="A197" s="16">
        <f t="shared" si="23"/>
        <v>197</v>
      </c>
      <c r="B197" t="s">
        <v>6</v>
      </c>
      <c r="C197" s="16">
        <f t="shared" si="19"/>
        <v>16</v>
      </c>
      <c r="E197" t="str">
        <f t="shared" si="20"/>
        <v>July 16</v>
      </c>
      <c r="F197" s="16">
        <f t="shared" si="24"/>
        <v>197</v>
      </c>
      <c r="G197" t="str">
        <f t="shared" si="21"/>
        <v>July</v>
      </c>
      <c r="H197" s="16">
        <f t="shared" si="22"/>
        <v>16</v>
      </c>
    </row>
    <row r="198" spans="1:8" x14ac:dyDescent="0.2">
      <c r="A198" s="16">
        <f t="shared" si="23"/>
        <v>198</v>
      </c>
      <c r="B198" t="s">
        <v>6</v>
      </c>
      <c r="C198" s="16">
        <f t="shared" si="19"/>
        <v>17</v>
      </c>
      <c r="E198" t="str">
        <f t="shared" si="20"/>
        <v>July 17</v>
      </c>
      <c r="F198" s="16">
        <f t="shared" si="24"/>
        <v>198</v>
      </c>
      <c r="G198" t="str">
        <f t="shared" si="21"/>
        <v>July</v>
      </c>
      <c r="H198" s="16">
        <f t="shared" si="22"/>
        <v>17</v>
      </c>
    </row>
    <row r="199" spans="1:8" x14ac:dyDescent="0.2">
      <c r="A199" s="16">
        <f t="shared" si="23"/>
        <v>199</v>
      </c>
      <c r="B199" t="s">
        <v>6</v>
      </c>
      <c r="C199" s="16">
        <f t="shared" si="19"/>
        <v>18</v>
      </c>
      <c r="E199" t="str">
        <f t="shared" si="20"/>
        <v>July 18</v>
      </c>
      <c r="F199" s="16">
        <f t="shared" si="24"/>
        <v>199</v>
      </c>
      <c r="G199" t="str">
        <f t="shared" si="21"/>
        <v>July</v>
      </c>
      <c r="H199" s="16">
        <f t="shared" si="22"/>
        <v>18</v>
      </c>
    </row>
    <row r="200" spans="1:8" x14ac:dyDescent="0.2">
      <c r="A200" s="16">
        <f t="shared" si="23"/>
        <v>200</v>
      </c>
      <c r="B200" t="s">
        <v>6</v>
      </c>
      <c r="C200" s="16">
        <f t="shared" si="19"/>
        <v>19</v>
      </c>
      <c r="E200" t="str">
        <f t="shared" si="20"/>
        <v>July 19</v>
      </c>
      <c r="F200" s="16">
        <f t="shared" si="24"/>
        <v>200</v>
      </c>
      <c r="G200" t="str">
        <f t="shared" si="21"/>
        <v>July</v>
      </c>
      <c r="H200" s="16">
        <f t="shared" si="22"/>
        <v>19</v>
      </c>
    </row>
    <row r="201" spans="1:8" x14ac:dyDescent="0.2">
      <c r="A201" s="16">
        <f t="shared" si="23"/>
        <v>201</v>
      </c>
      <c r="B201" t="s">
        <v>6</v>
      </c>
      <c r="C201" s="16">
        <f t="shared" si="19"/>
        <v>20</v>
      </c>
      <c r="E201" t="str">
        <f t="shared" si="20"/>
        <v>July 20</v>
      </c>
      <c r="F201" s="16">
        <f t="shared" si="24"/>
        <v>201</v>
      </c>
      <c r="G201" t="str">
        <f t="shared" si="21"/>
        <v>July</v>
      </c>
      <c r="H201" s="16">
        <f t="shared" si="22"/>
        <v>20</v>
      </c>
    </row>
    <row r="202" spans="1:8" x14ac:dyDescent="0.2">
      <c r="A202" s="16">
        <f t="shared" si="23"/>
        <v>202</v>
      </c>
      <c r="B202" t="s">
        <v>6</v>
      </c>
      <c r="C202" s="16">
        <f t="shared" si="19"/>
        <v>21</v>
      </c>
      <c r="E202" t="str">
        <f t="shared" si="20"/>
        <v>July 21</v>
      </c>
      <c r="F202" s="16">
        <f t="shared" si="24"/>
        <v>202</v>
      </c>
      <c r="G202" t="str">
        <f t="shared" si="21"/>
        <v>July</v>
      </c>
      <c r="H202" s="16">
        <f t="shared" si="22"/>
        <v>21</v>
      </c>
    </row>
    <row r="203" spans="1:8" x14ac:dyDescent="0.2">
      <c r="A203" s="16">
        <f t="shared" si="23"/>
        <v>203</v>
      </c>
      <c r="B203" t="s">
        <v>6</v>
      </c>
      <c r="C203" s="16">
        <f t="shared" si="19"/>
        <v>22</v>
      </c>
      <c r="E203" t="str">
        <f t="shared" si="20"/>
        <v>July 22</v>
      </c>
      <c r="F203" s="16">
        <f t="shared" si="24"/>
        <v>203</v>
      </c>
      <c r="G203" t="str">
        <f t="shared" si="21"/>
        <v>July</v>
      </c>
      <c r="H203" s="16">
        <f t="shared" si="22"/>
        <v>22</v>
      </c>
    </row>
    <row r="204" spans="1:8" x14ac:dyDescent="0.2">
      <c r="A204" s="16">
        <f t="shared" si="23"/>
        <v>204</v>
      </c>
      <c r="B204" t="s">
        <v>6</v>
      </c>
      <c r="C204" s="16">
        <f t="shared" si="19"/>
        <v>23</v>
      </c>
      <c r="E204" t="str">
        <f t="shared" si="20"/>
        <v>July 23</v>
      </c>
      <c r="F204" s="16">
        <f t="shared" si="24"/>
        <v>204</v>
      </c>
      <c r="G204" t="str">
        <f t="shared" si="21"/>
        <v>July</v>
      </c>
      <c r="H204" s="16">
        <f t="shared" si="22"/>
        <v>23</v>
      </c>
    </row>
    <row r="205" spans="1:8" x14ac:dyDescent="0.2">
      <c r="A205" s="16">
        <f t="shared" si="23"/>
        <v>205</v>
      </c>
      <c r="B205" t="s">
        <v>6</v>
      </c>
      <c r="C205" s="16">
        <f t="shared" si="19"/>
        <v>24</v>
      </c>
      <c r="E205" t="str">
        <f t="shared" si="20"/>
        <v>July 24</v>
      </c>
      <c r="F205" s="16">
        <f t="shared" si="24"/>
        <v>205</v>
      </c>
      <c r="G205" t="str">
        <f t="shared" si="21"/>
        <v>July</v>
      </c>
      <c r="H205" s="16">
        <f t="shared" si="22"/>
        <v>24</v>
      </c>
    </row>
    <row r="206" spans="1:8" x14ac:dyDescent="0.2">
      <c r="A206" s="16">
        <f t="shared" si="23"/>
        <v>206</v>
      </c>
      <c r="B206" t="s">
        <v>6</v>
      </c>
      <c r="C206" s="16">
        <f t="shared" si="19"/>
        <v>25</v>
      </c>
      <c r="E206" t="str">
        <f t="shared" si="20"/>
        <v>July 25</v>
      </c>
      <c r="F206" s="16">
        <f t="shared" si="24"/>
        <v>206</v>
      </c>
      <c r="G206" t="str">
        <f t="shared" si="21"/>
        <v>July</v>
      </c>
      <c r="H206" s="16">
        <f t="shared" si="22"/>
        <v>25</v>
      </c>
    </row>
    <row r="207" spans="1:8" x14ac:dyDescent="0.2">
      <c r="A207" s="16">
        <f t="shared" si="23"/>
        <v>207</v>
      </c>
      <c r="B207" t="s">
        <v>6</v>
      </c>
      <c r="C207" s="16">
        <f t="shared" si="19"/>
        <v>26</v>
      </c>
      <c r="E207" t="str">
        <f t="shared" si="20"/>
        <v>July 26</v>
      </c>
      <c r="F207" s="16">
        <f t="shared" si="24"/>
        <v>207</v>
      </c>
      <c r="G207" t="str">
        <f t="shared" si="21"/>
        <v>July</v>
      </c>
      <c r="H207" s="16">
        <f t="shared" si="22"/>
        <v>26</v>
      </c>
    </row>
    <row r="208" spans="1:8" x14ac:dyDescent="0.2">
      <c r="A208" s="16">
        <f t="shared" si="23"/>
        <v>208</v>
      </c>
      <c r="B208" t="s">
        <v>6</v>
      </c>
      <c r="C208" s="16">
        <f t="shared" si="19"/>
        <v>27</v>
      </c>
      <c r="E208" t="str">
        <f t="shared" si="20"/>
        <v>July 27</v>
      </c>
      <c r="F208" s="16">
        <f t="shared" si="24"/>
        <v>208</v>
      </c>
      <c r="G208" t="str">
        <f t="shared" si="21"/>
        <v>July</v>
      </c>
      <c r="H208" s="16">
        <f t="shared" si="22"/>
        <v>27</v>
      </c>
    </row>
    <row r="209" spans="1:8" x14ac:dyDescent="0.2">
      <c r="A209" s="16">
        <f t="shared" si="23"/>
        <v>209</v>
      </c>
      <c r="B209" t="s">
        <v>6</v>
      </c>
      <c r="C209" s="16">
        <f t="shared" si="19"/>
        <v>28</v>
      </c>
      <c r="E209" t="str">
        <f t="shared" si="20"/>
        <v>July 28</v>
      </c>
      <c r="F209" s="16">
        <f t="shared" si="24"/>
        <v>209</v>
      </c>
      <c r="G209" t="str">
        <f t="shared" si="21"/>
        <v>July</v>
      </c>
      <c r="H209" s="16">
        <f t="shared" si="22"/>
        <v>28</v>
      </c>
    </row>
    <row r="210" spans="1:8" x14ac:dyDescent="0.2">
      <c r="A210" s="16">
        <f t="shared" si="23"/>
        <v>210</v>
      </c>
      <c r="B210" t="s">
        <v>6</v>
      </c>
      <c r="C210" s="16">
        <f t="shared" si="19"/>
        <v>29</v>
      </c>
      <c r="E210" t="str">
        <f t="shared" si="20"/>
        <v>July 29</v>
      </c>
      <c r="F210" s="16">
        <f t="shared" si="24"/>
        <v>210</v>
      </c>
      <c r="G210" t="str">
        <f t="shared" si="21"/>
        <v>July</v>
      </c>
      <c r="H210" s="16">
        <f t="shared" si="22"/>
        <v>29</v>
      </c>
    </row>
    <row r="211" spans="1:8" x14ac:dyDescent="0.2">
      <c r="A211" s="16">
        <f t="shared" si="23"/>
        <v>211</v>
      </c>
      <c r="B211" t="s">
        <v>6</v>
      </c>
      <c r="C211" s="16">
        <f t="shared" si="19"/>
        <v>30</v>
      </c>
      <c r="E211" t="str">
        <f t="shared" si="20"/>
        <v>July 30</v>
      </c>
      <c r="F211" s="16">
        <f t="shared" si="24"/>
        <v>211</v>
      </c>
      <c r="G211" t="str">
        <f t="shared" si="21"/>
        <v>July</v>
      </c>
      <c r="H211" s="16">
        <f t="shared" si="22"/>
        <v>30</v>
      </c>
    </row>
    <row r="212" spans="1:8" x14ac:dyDescent="0.2">
      <c r="A212" s="16">
        <f t="shared" si="23"/>
        <v>212</v>
      </c>
      <c r="B212" t="s">
        <v>6</v>
      </c>
      <c r="C212" s="16">
        <f t="shared" si="19"/>
        <v>31</v>
      </c>
      <c r="D212" s="16">
        <v>31</v>
      </c>
      <c r="E212" t="str">
        <f t="shared" si="20"/>
        <v>July 31</v>
      </c>
      <c r="F212" s="16">
        <f t="shared" si="24"/>
        <v>212</v>
      </c>
      <c r="G212" t="str">
        <f t="shared" si="21"/>
        <v>July</v>
      </c>
      <c r="H212" s="16">
        <f t="shared" si="22"/>
        <v>31</v>
      </c>
    </row>
    <row r="213" spans="1:8" x14ac:dyDescent="0.2">
      <c r="A213" s="16">
        <f t="shared" si="23"/>
        <v>213</v>
      </c>
      <c r="B213" t="s">
        <v>7</v>
      </c>
      <c r="C213" s="16">
        <v>1</v>
      </c>
      <c r="E213" t="str">
        <f t="shared" si="20"/>
        <v>August 1</v>
      </c>
      <c r="F213" s="16">
        <f t="shared" si="24"/>
        <v>213</v>
      </c>
      <c r="G213" t="str">
        <f t="shared" si="21"/>
        <v>August</v>
      </c>
      <c r="H213" s="16">
        <f t="shared" si="22"/>
        <v>1</v>
      </c>
    </row>
    <row r="214" spans="1:8" x14ac:dyDescent="0.2">
      <c r="A214" s="16">
        <f t="shared" si="23"/>
        <v>214</v>
      </c>
      <c r="B214" t="s">
        <v>7</v>
      </c>
      <c r="C214" s="16">
        <f>C213+1</f>
        <v>2</v>
      </c>
      <c r="E214" t="str">
        <f t="shared" si="20"/>
        <v>August 2</v>
      </c>
      <c r="F214" s="16">
        <f t="shared" si="24"/>
        <v>214</v>
      </c>
      <c r="G214" t="str">
        <f t="shared" si="21"/>
        <v>August</v>
      </c>
      <c r="H214" s="16">
        <f t="shared" si="22"/>
        <v>2</v>
      </c>
    </row>
    <row r="215" spans="1:8" x14ac:dyDescent="0.2">
      <c r="A215" s="16">
        <f t="shared" si="23"/>
        <v>215</v>
      </c>
      <c r="B215" t="s">
        <v>7</v>
      </c>
      <c r="C215" s="16">
        <f t="shared" ref="C215:C243" si="25">C214+1</f>
        <v>3</v>
      </c>
      <c r="E215" t="str">
        <f t="shared" si="20"/>
        <v>August 3</v>
      </c>
      <c r="F215" s="16">
        <f t="shared" si="24"/>
        <v>215</v>
      </c>
      <c r="G215" t="str">
        <f t="shared" si="21"/>
        <v>August</v>
      </c>
      <c r="H215" s="16">
        <f t="shared" si="22"/>
        <v>3</v>
      </c>
    </row>
    <row r="216" spans="1:8" x14ac:dyDescent="0.2">
      <c r="A216" s="16">
        <f t="shared" si="23"/>
        <v>216</v>
      </c>
      <c r="B216" t="s">
        <v>7</v>
      </c>
      <c r="C216" s="16">
        <f t="shared" si="25"/>
        <v>4</v>
      </c>
      <c r="E216" t="str">
        <f t="shared" si="20"/>
        <v>August 4</v>
      </c>
      <c r="F216" s="16">
        <f t="shared" si="24"/>
        <v>216</v>
      </c>
      <c r="G216" t="str">
        <f t="shared" si="21"/>
        <v>August</v>
      </c>
      <c r="H216" s="16">
        <f t="shared" si="22"/>
        <v>4</v>
      </c>
    </row>
    <row r="217" spans="1:8" x14ac:dyDescent="0.2">
      <c r="A217" s="16">
        <f t="shared" si="23"/>
        <v>217</v>
      </c>
      <c r="B217" t="s">
        <v>7</v>
      </c>
      <c r="C217" s="16">
        <f t="shared" si="25"/>
        <v>5</v>
      </c>
      <c r="E217" t="str">
        <f t="shared" si="20"/>
        <v>August 5</v>
      </c>
      <c r="F217" s="16">
        <f t="shared" si="24"/>
        <v>217</v>
      </c>
      <c r="G217" t="str">
        <f t="shared" si="21"/>
        <v>August</v>
      </c>
      <c r="H217" s="16">
        <f t="shared" si="22"/>
        <v>5</v>
      </c>
    </row>
    <row r="218" spans="1:8" x14ac:dyDescent="0.2">
      <c r="A218" s="16">
        <f t="shared" si="23"/>
        <v>218</v>
      </c>
      <c r="B218" t="s">
        <v>7</v>
      </c>
      <c r="C218" s="16">
        <f t="shared" si="25"/>
        <v>6</v>
      </c>
      <c r="E218" t="str">
        <f t="shared" si="20"/>
        <v>August 6</v>
      </c>
      <c r="F218" s="16">
        <f t="shared" si="24"/>
        <v>218</v>
      </c>
      <c r="G218" t="str">
        <f t="shared" si="21"/>
        <v>August</v>
      </c>
      <c r="H218" s="16">
        <f t="shared" si="22"/>
        <v>6</v>
      </c>
    </row>
    <row r="219" spans="1:8" x14ac:dyDescent="0.2">
      <c r="A219" s="16">
        <f t="shared" si="23"/>
        <v>219</v>
      </c>
      <c r="B219" t="s">
        <v>7</v>
      </c>
      <c r="C219" s="16">
        <f t="shared" si="25"/>
        <v>7</v>
      </c>
      <c r="E219" t="str">
        <f t="shared" si="20"/>
        <v>August 7</v>
      </c>
      <c r="F219" s="16">
        <f t="shared" si="24"/>
        <v>219</v>
      </c>
      <c r="G219" t="str">
        <f t="shared" si="21"/>
        <v>August</v>
      </c>
      <c r="H219" s="16">
        <f t="shared" si="22"/>
        <v>7</v>
      </c>
    </row>
    <row r="220" spans="1:8" x14ac:dyDescent="0.2">
      <c r="A220" s="16">
        <f t="shared" si="23"/>
        <v>220</v>
      </c>
      <c r="B220" t="s">
        <v>7</v>
      </c>
      <c r="C220" s="16">
        <f t="shared" si="25"/>
        <v>8</v>
      </c>
      <c r="E220" t="str">
        <f t="shared" si="20"/>
        <v>August 8</v>
      </c>
      <c r="F220" s="16">
        <f t="shared" si="24"/>
        <v>220</v>
      </c>
      <c r="G220" t="str">
        <f t="shared" si="21"/>
        <v>August</v>
      </c>
      <c r="H220" s="16">
        <f t="shared" si="22"/>
        <v>8</v>
      </c>
    </row>
    <row r="221" spans="1:8" x14ac:dyDescent="0.2">
      <c r="A221" s="16">
        <f t="shared" si="23"/>
        <v>221</v>
      </c>
      <c r="B221" t="s">
        <v>7</v>
      </c>
      <c r="C221" s="16">
        <f t="shared" si="25"/>
        <v>9</v>
      </c>
      <c r="E221" t="str">
        <f t="shared" si="20"/>
        <v>August 9</v>
      </c>
      <c r="F221" s="16">
        <f t="shared" si="24"/>
        <v>221</v>
      </c>
      <c r="G221" t="str">
        <f t="shared" si="21"/>
        <v>August</v>
      </c>
      <c r="H221" s="16">
        <f t="shared" si="22"/>
        <v>9</v>
      </c>
    </row>
    <row r="222" spans="1:8" x14ac:dyDescent="0.2">
      <c r="A222" s="16">
        <f t="shared" si="23"/>
        <v>222</v>
      </c>
      <c r="B222" t="s">
        <v>7</v>
      </c>
      <c r="C222" s="16">
        <f t="shared" si="25"/>
        <v>10</v>
      </c>
      <c r="E222" t="str">
        <f t="shared" si="20"/>
        <v>August 10</v>
      </c>
      <c r="F222" s="16">
        <f t="shared" si="24"/>
        <v>222</v>
      </c>
      <c r="G222" t="str">
        <f t="shared" si="21"/>
        <v>August</v>
      </c>
      <c r="H222" s="16">
        <f t="shared" si="22"/>
        <v>10</v>
      </c>
    </row>
    <row r="223" spans="1:8" x14ac:dyDescent="0.2">
      <c r="A223" s="16">
        <f t="shared" si="23"/>
        <v>223</v>
      </c>
      <c r="B223" t="s">
        <v>7</v>
      </c>
      <c r="C223" s="16">
        <f t="shared" si="25"/>
        <v>11</v>
      </c>
      <c r="E223" t="str">
        <f t="shared" si="20"/>
        <v>August 11</v>
      </c>
      <c r="F223" s="16">
        <f t="shared" si="24"/>
        <v>223</v>
      </c>
      <c r="G223" t="str">
        <f t="shared" si="21"/>
        <v>August</v>
      </c>
      <c r="H223" s="16">
        <f t="shared" si="22"/>
        <v>11</v>
      </c>
    </row>
    <row r="224" spans="1:8" x14ac:dyDescent="0.2">
      <c r="A224" s="16">
        <f t="shared" si="23"/>
        <v>224</v>
      </c>
      <c r="B224" t="s">
        <v>7</v>
      </c>
      <c r="C224" s="16">
        <f t="shared" si="25"/>
        <v>12</v>
      </c>
      <c r="E224" t="str">
        <f t="shared" si="20"/>
        <v>August 12</v>
      </c>
      <c r="F224" s="16">
        <f t="shared" si="24"/>
        <v>224</v>
      </c>
      <c r="G224" t="str">
        <f t="shared" si="21"/>
        <v>August</v>
      </c>
      <c r="H224" s="16">
        <f t="shared" si="22"/>
        <v>12</v>
      </c>
    </row>
    <row r="225" spans="1:8" x14ac:dyDescent="0.2">
      <c r="A225" s="16">
        <f t="shared" si="23"/>
        <v>225</v>
      </c>
      <c r="B225" t="s">
        <v>7</v>
      </c>
      <c r="C225" s="16">
        <f t="shared" si="25"/>
        <v>13</v>
      </c>
      <c r="E225" t="str">
        <f t="shared" si="20"/>
        <v>August 13</v>
      </c>
      <c r="F225" s="16">
        <f t="shared" si="24"/>
        <v>225</v>
      </c>
      <c r="G225" t="str">
        <f t="shared" si="21"/>
        <v>August</v>
      </c>
      <c r="H225" s="16">
        <f t="shared" si="22"/>
        <v>13</v>
      </c>
    </row>
    <row r="226" spans="1:8" x14ac:dyDescent="0.2">
      <c r="A226" s="16">
        <f t="shared" si="23"/>
        <v>226</v>
      </c>
      <c r="B226" t="s">
        <v>7</v>
      </c>
      <c r="C226" s="16">
        <f t="shared" si="25"/>
        <v>14</v>
      </c>
      <c r="E226" t="str">
        <f t="shared" si="20"/>
        <v>August 14</v>
      </c>
      <c r="F226" s="16">
        <f t="shared" si="24"/>
        <v>226</v>
      </c>
      <c r="G226" t="str">
        <f t="shared" si="21"/>
        <v>August</v>
      </c>
      <c r="H226" s="16">
        <f t="shared" si="22"/>
        <v>14</v>
      </c>
    </row>
    <row r="227" spans="1:8" x14ac:dyDescent="0.2">
      <c r="A227" s="16">
        <f t="shared" si="23"/>
        <v>227</v>
      </c>
      <c r="B227" t="s">
        <v>7</v>
      </c>
      <c r="C227" s="16">
        <f t="shared" si="25"/>
        <v>15</v>
      </c>
      <c r="E227" t="str">
        <f t="shared" si="20"/>
        <v>August 15</v>
      </c>
      <c r="F227" s="16">
        <f t="shared" si="24"/>
        <v>227</v>
      </c>
      <c r="G227" t="str">
        <f t="shared" si="21"/>
        <v>August</v>
      </c>
      <c r="H227" s="16">
        <f t="shared" si="22"/>
        <v>15</v>
      </c>
    </row>
    <row r="228" spans="1:8" x14ac:dyDescent="0.2">
      <c r="A228" s="16">
        <f t="shared" si="23"/>
        <v>228</v>
      </c>
      <c r="B228" t="s">
        <v>7</v>
      </c>
      <c r="C228" s="16">
        <f t="shared" si="25"/>
        <v>16</v>
      </c>
      <c r="E228" t="str">
        <f t="shared" si="20"/>
        <v>August 16</v>
      </c>
      <c r="F228" s="16">
        <f t="shared" si="24"/>
        <v>228</v>
      </c>
      <c r="G228" t="str">
        <f t="shared" si="21"/>
        <v>August</v>
      </c>
      <c r="H228" s="16">
        <f t="shared" si="22"/>
        <v>16</v>
      </c>
    </row>
    <row r="229" spans="1:8" x14ac:dyDescent="0.2">
      <c r="A229" s="16">
        <f t="shared" si="23"/>
        <v>229</v>
      </c>
      <c r="B229" t="s">
        <v>7</v>
      </c>
      <c r="C229" s="16">
        <f t="shared" si="25"/>
        <v>17</v>
      </c>
      <c r="E229" t="str">
        <f t="shared" si="20"/>
        <v>August 17</v>
      </c>
      <c r="F229" s="16">
        <f t="shared" si="24"/>
        <v>229</v>
      </c>
      <c r="G229" t="str">
        <f t="shared" si="21"/>
        <v>August</v>
      </c>
      <c r="H229" s="16">
        <f t="shared" si="22"/>
        <v>17</v>
      </c>
    </row>
    <row r="230" spans="1:8" x14ac:dyDescent="0.2">
      <c r="A230" s="16">
        <f t="shared" si="23"/>
        <v>230</v>
      </c>
      <c r="B230" t="s">
        <v>7</v>
      </c>
      <c r="C230" s="16">
        <f t="shared" si="25"/>
        <v>18</v>
      </c>
      <c r="E230" t="str">
        <f t="shared" si="20"/>
        <v>August 18</v>
      </c>
      <c r="F230" s="16">
        <f t="shared" si="24"/>
        <v>230</v>
      </c>
      <c r="G230" t="str">
        <f t="shared" si="21"/>
        <v>August</v>
      </c>
      <c r="H230" s="16">
        <f t="shared" si="22"/>
        <v>18</v>
      </c>
    </row>
    <row r="231" spans="1:8" x14ac:dyDescent="0.2">
      <c r="A231" s="16">
        <f t="shared" si="23"/>
        <v>231</v>
      </c>
      <c r="B231" t="s">
        <v>7</v>
      </c>
      <c r="C231" s="16">
        <f t="shared" si="25"/>
        <v>19</v>
      </c>
      <c r="E231" t="str">
        <f t="shared" si="20"/>
        <v>August 19</v>
      </c>
      <c r="F231" s="16">
        <f t="shared" si="24"/>
        <v>231</v>
      </c>
      <c r="G231" t="str">
        <f t="shared" si="21"/>
        <v>August</v>
      </c>
      <c r="H231" s="16">
        <f t="shared" si="22"/>
        <v>19</v>
      </c>
    </row>
    <row r="232" spans="1:8" x14ac:dyDescent="0.2">
      <c r="A232" s="16">
        <f t="shared" si="23"/>
        <v>232</v>
      </c>
      <c r="B232" t="s">
        <v>7</v>
      </c>
      <c r="C232" s="16">
        <f t="shared" si="25"/>
        <v>20</v>
      </c>
      <c r="E232" t="str">
        <f t="shared" si="20"/>
        <v>August 20</v>
      </c>
      <c r="F232" s="16">
        <f t="shared" si="24"/>
        <v>232</v>
      </c>
      <c r="G232" t="str">
        <f t="shared" si="21"/>
        <v>August</v>
      </c>
      <c r="H232" s="16">
        <f t="shared" si="22"/>
        <v>20</v>
      </c>
    </row>
    <row r="233" spans="1:8" x14ac:dyDescent="0.2">
      <c r="A233" s="16">
        <f t="shared" si="23"/>
        <v>233</v>
      </c>
      <c r="B233" t="s">
        <v>7</v>
      </c>
      <c r="C233" s="16">
        <f t="shared" si="25"/>
        <v>21</v>
      </c>
      <c r="E233" t="str">
        <f t="shared" si="20"/>
        <v>August 21</v>
      </c>
      <c r="F233" s="16">
        <f t="shared" si="24"/>
        <v>233</v>
      </c>
      <c r="G233" t="str">
        <f t="shared" si="21"/>
        <v>August</v>
      </c>
      <c r="H233" s="16">
        <f t="shared" si="22"/>
        <v>21</v>
      </c>
    </row>
    <row r="234" spans="1:8" x14ac:dyDescent="0.2">
      <c r="A234" s="16">
        <f t="shared" si="23"/>
        <v>234</v>
      </c>
      <c r="B234" t="s">
        <v>7</v>
      </c>
      <c r="C234" s="16">
        <f t="shared" si="25"/>
        <v>22</v>
      </c>
      <c r="E234" t="str">
        <f t="shared" si="20"/>
        <v>August 22</v>
      </c>
      <c r="F234" s="16">
        <f t="shared" si="24"/>
        <v>234</v>
      </c>
      <c r="G234" t="str">
        <f t="shared" si="21"/>
        <v>August</v>
      </c>
      <c r="H234" s="16">
        <f t="shared" si="22"/>
        <v>22</v>
      </c>
    </row>
    <row r="235" spans="1:8" x14ac:dyDescent="0.2">
      <c r="A235" s="16">
        <f t="shared" si="23"/>
        <v>235</v>
      </c>
      <c r="B235" t="s">
        <v>7</v>
      </c>
      <c r="C235" s="16">
        <f t="shared" si="25"/>
        <v>23</v>
      </c>
      <c r="E235" t="str">
        <f t="shared" si="20"/>
        <v>August 23</v>
      </c>
      <c r="F235" s="16">
        <f t="shared" si="24"/>
        <v>235</v>
      </c>
      <c r="G235" t="str">
        <f t="shared" si="21"/>
        <v>August</v>
      </c>
      <c r="H235" s="16">
        <f t="shared" si="22"/>
        <v>23</v>
      </c>
    </row>
    <row r="236" spans="1:8" x14ac:dyDescent="0.2">
      <c r="A236" s="16">
        <f t="shared" si="23"/>
        <v>236</v>
      </c>
      <c r="B236" t="s">
        <v>7</v>
      </c>
      <c r="C236" s="16">
        <f t="shared" si="25"/>
        <v>24</v>
      </c>
      <c r="E236" t="str">
        <f t="shared" si="20"/>
        <v>August 24</v>
      </c>
      <c r="F236" s="16">
        <f t="shared" si="24"/>
        <v>236</v>
      </c>
      <c r="G236" t="str">
        <f t="shared" si="21"/>
        <v>August</v>
      </c>
      <c r="H236" s="16">
        <f t="shared" si="22"/>
        <v>24</v>
      </c>
    </row>
    <row r="237" spans="1:8" x14ac:dyDescent="0.2">
      <c r="A237" s="16">
        <f t="shared" si="23"/>
        <v>237</v>
      </c>
      <c r="B237" t="s">
        <v>7</v>
      </c>
      <c r="C237" s="16">
        <f t="shared" si="25"/>
        <v>25</v>
      </c>
      <c r="E237" t="str">
        <f t="shared" si="20"/>
        <v>August 25</v>
      </c>
      <c r="F237" s="16">
        <f t="shared" si="24"/>
        <v>237</v>
      </c>
      <c r="G237" t="str">
        <f t="shared" si="21"/>
        <v>August</v>
      </c>
      <c r="H237" s="16">
        <f t="shared" si="22"/>
        <v>25</v>
      </c>
    </row>
    <row r="238" spans="1:8" x14ac:dyDescent="0.2">
      <c r="A238" s="16">
        <f t="shared" si="23"/>
        <v>238</v>
      </c>
      <c r="B238" t="s">
        <v>7</v>
      </c>
      <c r="C238" s="16">
        <f t="shared" si="25"/>
        <v>26</v>
      </c>
      <c r="E238" t="str">
        <f t="shared" si="20"/>
        <v>August 26</v>
      </c>
      <c r="F238" s="16">
        <f t="shared" si="24"/>
        <v>238</v>
      </c>
      <c r="G238" t="str">
        <f t="shared" si="21"/>
        <v>August</v>
      </c>
      <c r="H238" s="16">
        <f t="shared" si="22"/>
        <v>26</v>
      </c>
    </row>
    <row r="239" spans="1:8" x14ac:dyDescent="0.2">
      <c r="A239" s="16">
        <f t="shared" si="23"/>
        <v>239</v>
      </c>
      <c r="B239" t="s">
        <v>7</v>
      </c>
      <c r="C239" s="16">
        <f t="shared" si="25"/>
        <v>27</v>
      </c>
      <c r="E239" t="str">
        <f t="shared" si="20"/>
        <v>August 27</v>
      </c>
      <c r="F239" s="16">
        <f t="shared" si="24"/>
        <v>239</v>
      </c>
      <c r="G239" t="str">
        <f t="shared" si="21"/>
        <v>August</v>
      </c>
      <c r="H239" s="16">
        <f t="shared" si="22"/>
        <v>27</v>
      </c>
    </row>
    <row r="240" spans="1:8" x14ac:dyDescent="0.2">
      <c r="A240" s="16">
        <f t="shared" si="23"/>
        <v>240</v>
      </c>
      <c r="B240" t="s">
        <v>7</v>
      </c>
      <c r="C240" s="16">
        <f t="shared" si="25"/>
        <v>28</v>
      </c>
      <c r="E240" t="str">
        <f t="shared" si="20"/>
        <v>August 28</v>
      </c>
      <c r="F240" s="16">
        <f t="shared" si="24"/>
        <v>240</v>
      </c>
      <c r="G240" t="str">
        <f t="shared" si="21"/>
        <v>August</v>
      </c>
      <c r="H240" s="16">
        <f t="shared" si="22"/>
        <v>28</v>
      </c>
    </row>
    <row r="241" spans="1:8" x14ac:dyDescent="0.2">
      <c r="A241" s="16">
        <f t="shared" si="23"/>
        <v>241</v>
      </c>
      <c r="B241" t="s">
        <v>7</v>
      </c>
      <c r="C241" s="16">
        <f t="shared" si="25"/>
        <v>29</v>
      </c>
      <c r="E241" t="str">
        <f t="shared" si="20"/>
        <v>August 29</v>
      </c>
      <c r="F241" s="16">
        <f t="shared" si="24"/>
        <v>241</v>
      </c>
      <c r="G241" t="str">
        <f t="shared" si="21"/>
        <v>August</v>
      </c>
      <c r="H241" s="16">
        <f t="shared" si="22"/>
        <v>29</v>
      </c>
    </row>
    <row r="242" spans="1:8" x14ac:dyDescent="0.2">
      <c r="A242" s="16">
        <f t="shared" si="23"/>
        <v>242</v>
      </c>
      <c r="B242" t="s">
        <v>7</v>
      </c>
      <c r="C242" s="16">
        <f t="shared" si="25"/>
        <v>30</v>
      </c>
      <c r="E242" t="str">
        <f t="shared" si="20"/>
        <v>August 30</v>
      </c>
      <c r="F242" s="16">
        <f t="shared" si="24"/>
        <v>242</v>
      </c>
      <c r="G242" t="str">
        <f t="shared" si="21"/>
        <v>August</v>
      </c>
      <c r="H242" s="16">
        <f t="shared" si="22"/>
        <v>30</v>
      </c>
    </row>
    <row r="243" spans="1:8" x14ac:dyDescent="0.2">
      <c r="A243" s="16">
        <f t="shared" si="23"/>
        <v>243</v>
      </c>
      <c r="B243" t="s">
        <v>7</v>
      </c>
      <c r="C243" s="16">
        <f t="shared" si="25"/>
        <v>31</v>
      </c>
      <c r="E243" t="str">
        <f t="shared" si="20"/>
        <v>August 31</v>
      </c>
      <c r="F243" s="16">
        <f t="shared" si="24"/>
        <v>243</v>
      </c>
      <c r="G243" t="str">
        <f t="shared" si="21"/>
        <v>August</v>
      </c>
      <c r="H243" s="16">
        <f t="shared" si="22"/>
        <v>31</v>
      </c>
    </row>
    <row r="244" spans="1:8" x14ac:dyDescent="0.2">
      <c r="A244" s="16">
        <f t="shared" si="23"/>
        <v>244</v>
      </c>
      <c r="B244" t="s">
        <v>8</v>
      </c>
      <c r="C244" s="16">
        <v>1</v>
      </c>
      <c r="E244" t="str">
        <f t="shared" si="20"/>
        <v>September  1</v>
      </c>
      <c r="F244" s="16">
        <f t="shared" si="24"/>
        <v>244</v>
      </c>
      <c r="G244" t="str">
        <f t="shared" si="21"/>
        <v xml:space="preserve">September </v>
      </c>
      <c r="H244" s="16">
        <f t="shared" si="22"/>
        <v>1</v>
      </c>
    </row>
    <row r="245" spans="1:8" x14ac:dyDescent="0.2">
      <c r="A245" s="16">
        <f t="shared" si="23"/>
        <v>245</v>
      </c>
      <c r="B245" t="s">
        <v>8</v>
      </c>
      <c r="C245" s="16">
        <f>C244+1</f>
        <v>2</v>
      </c>
      <c r="E245" t="str">
        <f t="shared" si="20"/>
        <v>September  2</v>
      </c>
      <c r="F245" s="16">
        <f t="shared" si="24"/>
        <v>245</v>
      </c>
      <c r="G245" t="str">
        <f t="shared" si="21"/>
        <v xml:space="preserve">September </v>
      </c>
      <c r="H245" s="16">
        <f t="shared" si="22"/>
        <v>2</v>
      </c>
    </row>
    <row r="246" spans="1:8" x14ac:dyDescent="0.2">
      <c r="A246" s="16">
        <f t="shared" si="23"/>
        <v>246</v>
      </c>
      <c r="B246" t="s">
        <v>8</v>
      </c>
      <c r="C246" s="16">
        <f t="shared" ref="C246:C304" si="26">C245+1</f>
        <v>3</v>
      </c>
      <c r="E246" t="str">
        <f t="shared" si="20"/>
        <v>September  3</v>
      </c>
      <c r="F246" s="16">
        <f t="shared" si="24"/>
        <v>246</v>
      </c>
      <c r="G246" t="str">
        <f t="shared" si="21"/>
        <v xml:space="preserve">September </v>
      </c>
      <c r="H246" s="16">
        <f t="shared" si="22"/>
        <v>3</v>
      </c>
    </row>
    <row r="247" spans="1:8" x14ac:dyDescent="0.2">
      <c r="A247" s="16">
        <f t="shared" si="23"/>
        <v>247</v>
      </c>
      <c r="B247" t="s">
        <v>8</v>
      </c>
      <c r="C247" s="16">
        <f t="shared" si="26"/>
        <v>4</v>
      </c>
      <c r="E247" t="str">
        <f t="shared" si="20"/>
        <v>September  4</v>
      </c>
      <c r="F247" s="16">
        <f t="shared" si="24"/>
        <v>247</v>
      </c>
      <c r="G247" t="str">
        <f t="shared" si="21"/>
        <v xml:space="preserve">September </v>
      </c>
      <c r="H247" s="16">
        <f t="shared" si="22"/>
        <v>4</v>
      </c>
    </row>
    <row r="248" spans="1:8" x14ac:dyDescent="0.2">
      <c r="A248" s="16">
        <f t="shared" si="23"/>
        <v>248</v>
      </c>
      <c r="B248" t="s">
        <v>8</v>
      </c>
      <c r="C248" s="16">
        <f t="shared" si="26"/>
        <v>5</v>
      </c>
      <c r="E248" t="str">
        <f t="shared" si="20"/>
        <v>September  5</v>
      </c>
      <c r="F248" s="16">
        <f t="shared" si="24"/>
        <v>248</v>
      </c>
      <c r="G248" t="str">
        <f t="shared" si="21"/>
        <v xml:space="preserve">September </v>
      </c>
      <c r="H248" s="16">
        <f t="shared" si="22"/>
        <v>5</v>
      </c>
    </row>
    <row r="249" spans="1:8" x14ac:dyDescent="0.2">
      <c r="A249" s="16">
        <f t="shared" si="23"/>
        <v>249</v>
      </c>
      <c r="B249" t="s">
        <v>8</v>
      </c>
      <c r="C249" s="16">
        <f t="shared" si="26"/>
        <v>6</v>
      </c>
      <c r="E249" t="str">
        <f t="shared" si="20"/>
        <v>September  6</v>
      </c>
      <c r="F249" s="16">
        <f t="shared" si="24"/>
        <v>249</v>
      </c>
      <c r="G249" t="str">
        <f t="shared" si="21"/>
        <v xml:space="preserve">September </v>
      </c>
      <c r="H249" s="16">
        <f t="shared" si="22"/>
        <v>6</v>
      </c>
    </row>
    <row r="250" spans="1:8" x14ac:dyDescent="0.2">
      <c r="A250" s="16">
        <f t="shared" si="23"/>
        <v>250</v>
      </c>
      <c r="B250" t="s">
        <v>8</v>
      </c>
      <c r="C250" s="16">
        <f t="shared" si="26"/>
        <v>7</v>
      </c>
      <c r="E250" t="str">
        <f t="shared" si="20"/>
        <v>September  7</v>
      </c>
      <c r="F250" s="16">
        <f t="shared" si="24"/>
        <v>250</v>
      </c>
      <c r="G250" t="str">
        <f t="shared" si="21"/>
        <v xml:space="preserve">September </v>
      </c>
      <c r="H250" s="16">
        <f t="shared" si="22"/>
        <v>7</v>
      </c>
    </row>
    <row r="251" spans="1:8" x14ac:dyDescent="0.2">
      <c r="A251" s="16">
        <f t="shared" si="23"/>
        <v>251</v>
      </c>
      <c r="B251" t="s">
        <v>8</v>
      </c>
      <c r="C251" s="16">
        <f t="shared" si="26"/>
        <v>8</v>
      </c>
      <c r="E251" t="str">
        <f t="shared" si="20"/>
        <v>September  8</v>
      </c>
      <c r="F251" s="16">
        <f t="shared" si="24"/>
        <v>251</v>
      </c>
      <c r="G251" t="str">
        <f t="shared" si="21"/>
        <v xml:space="preserve">September </v>
      </c>
      <c r="H251" s="16">
        <f t="shared" si="22"/>
        <v>8</v>
      </c>
    </row>
    <row r="252" spans="1:8" x14ac:dyDescent="0.2">
      <c r="A252" s="16">
        <f t="shared" si="23"/>
        <v>252</v>
      </c>
      <c r="B252" t="s">
        <v>8</v>
      </c>
      <c r="C252" s="16">
        <f t="shared" si="26"/>
        <v>9</v>
      </c>
      <c r="E252" t="str">
        <f t="shared" si="20"/>
        <v>September  9</v>
      </c>
      <c r="F252" s="16">
        <f t="shared" si="24"/>
        <v>252</v>
      </c>
      <c r="G252" t="str">
        <f t="shared" si="21"/>
        <v xml:space="preserve">September </v>
      </c>
      <c r="H252" s="16">
        <f t="shared" si="22"/>
        <v>9</v>
      </c>
    </row>
    <row r="253" spans="1:8" x14ac:dyDescent="0.2">
      <c r="A253" s="16">
        <f t="shared" si="23"/>
        <v>253</v>
      </c>
      <c r="B253" t="s">
        <v>8</v>
      </c>
      <c r="C253" s="16">
        <f t="shared" si="26"/>
        <v>10</v>
      </c>
      <c r="E253" t="str">
        <f t="shared" si="20"/>
        <v>September  10</v>
      </c>
      <c r="F253" s="16">
        <f t="shared" si="24"/>
        <v>253</v>
      </c>
      <c r="G253" t="str">
        <f t="shared" si="21"/>
        <v xml:space="preserve">September </v>
      </c>
      <c r="H253" s="16">
        <f t="shared" si="22"/>
        <v>10</v>
      </c>
    </row>
    <row r="254" spans="1:8" x14ac:dyDescent="0.2">
      <c r="A254" s="16">
        <f t="shared" si="23"/>
        <v>254</v>
      </c>
      <c r="B254" t="s">
        <v>8</v>
      </c>
      <c r="C254" s="16">
        <f t="shared" si="26"/>
        <v>11</v>
      </c>
      <c r="E254" t="str">
        <f t="shared" si="20"/>
        <v>September  11</v>
      </c>
      <c r="F254" s="16">
        <f t="shared" si="24"/>
        <v>254</v>
      </c>
      <c r="G254" t="str">
        <f t="shared" si="21"/>
        <v xml:space="preserve">September </v>
      </c>
      <c r="H254" s="16">
        <f t="shared" si="22"/>
        <v>11</v>
      </c>
    </row>
    <row r="255" spans="1:8" x14ac:dyDescent="0.2">
      <c r="A255" s="16">
        <f t="shared" si="23"/>
        <v>255</v>
      </c>
      <c r="B255" t="s">
        <v>8</v>
      </c>
      <c r="C255" s="16">
        <f t="shared" si="26"/>
        <v>12</v>
      </c>
      <c r="E255" t="str">
        <f t="shared" si="20"/>
        <v>September  12</v>
      </c>
      <c r="F255" s="16">
        <f t="shared" si="24"/>
        <v>255</v>
      </c>
      <c r="G255" t="str">
        <f t="shared" si="21"/>
        <v xml:space="preserve">September </v>
      </c>
      <c r="H255" s="16">
        <f t="shared" si="22"/>
        <v>12</v>
      </c>
    </row>
    <row r="256" spans="1:8" x14ac:dyDescent="0.2">
      <c r="A256" s="16">
        <f t="shared" si="23"/>
        <v>256</v>
      </c>
      <c r="B256" t="s">
        <v>8</v>
      </c>
      <c r="C256" s="16">
        <f t="shared" si="26"/>
        <v>13</v>
      </c>
      <c r="E256" t="str">
        <f t="shared" si="20"/>
        <v>September  13</v>
      </c>
      <c r="F256" s="16">
        <f t="shared" si="24"/>
        <v>256</v>
      </c>
      <c r="G256" t="str">
        <f t="shared" si="21"/>
        <v xml:space="preserve">September </v>
      </c>
      <c r="H256" s="16">
        <f t="shared" si="22"/>
        <v>13</v>
      </c>
    </row>
    <row r="257" spans="1:8" x14ac:dyDescent="0.2">
      <c r="A257" s="16">
        <f t="shared" si="23"/>
        <v>257</v>
      </c>
      <c r="B257" t="s">
        <v>8</v>
      </c>
      <c r="C257" s="16">
        <f t="shared" si="26"/>
        <v>14</v>
      </c>
      <c r="E257" t="str">
        <f t="shared" si="20"/>
        <v>September  14</v>
      </c>
      <c r="F257" s="16">
        <f t="shared" si="24"/>
        <v>257</v>
      </c>
      <c r="G257" t="str">
        <f t="shared" si="21"/>
        <v xml:space="preserve">September </v>
      </c>
      <c r="H257" s="16">
        <f t="shared" si="22"/>
        <v>14</v>
      </c>
    </row>
    <row r="258" spans="1:8" x14ac:dyDescent="0.2">
      <c r="A258" s="16">
        <f t="shared" si="23"/>
        <v>258</v>
      </c>
      <c r="B258" t="s">
        <v>8</v>
      </c>
      <c r="C258" s="16">
        <f t="shared" si="26"/>
        <v>15</v>
      </c>
      <c r="E258" t="str">
        <f t="shared" ref="E258:E321" si="27">B258 &amp; " " &amp;C258</f>
        <v>September  15</v>
      </c>
      <c r="F258" s="16">
        <f t="shared" si="24"/>
        <v>258</v>
      </c>
      <c r="G258" t="str">
        <f t="shared" ref="G258:G321" si="28">B258</f>
        <v xml:space="preserve">September </v>
      </c>
      <c r="H258" s="16">
        <f t="shared" ref="H258:H321" si="29">C258</f>
        <v>15</v>
      </c>
    </row>
    <row r="259" spans="1:8" x14ac:dyDescent="0.2">
      <c r="A259" s="16">
        <f t="shared" ref="A259:A322" si="30">A258+1</f>
        <v>259</v>
      </c>
      <c r="B259" t="s">
        <v>8</v>
      </c>
      <c r="C259" s="16">
        <f t="shared" si="26"/>
        <v>16</v>
      </c>
      <c r="E259" t="str">
        <f t="shared" si="27"/>
        <v>September  16</v>
      </c>
      <c r="F259" s="16">
        <f t="shared" ref="F259:F322" si="31">F258+1</f>
        <v>259</v>
      </c>
      <c r="G259" t="str">
        <f t="shared" si="28"/>
        <v xml:space="preserve">September </v>
      </c>
      <c r="H259" s="16">
        <f t="shared" si="29"/>
        <v>16</v>
      </c>
    </row>
    <row r="260" spans="1:8" x14ac:dyDescent="0.2">
      <c r="A260" s="16">
        <f t="shared" si="30"/>
        <v>260</v>
      </c>
      <c r="B260" t="s">
        <v>8</v>
      </c>
      <c r="C260" s="16">
        <f t="shared" si="26"/>
        <v>17</v>
      </c>
      <c r="E260" t="str">
        <f t="shared" si="27"/>
        <v>September  17</v>
      </c>
      <c r="F260" s="16">
        <f t="shared" si="31"/>
        <v>260</v>
      </c>
      <c r="G260" t="str">
        <f t="shared" si="28"/>
        <v xml:space="preserve">September </v>
      </c>
      <c r="H260" s="16">
        <f t="shared" si="29"/>
        <v>17</v>
      </c>
    </row>
    <row r="261" spans="1:8" x14ac:dyDescent="0.2">
      <c r="A261" s="16">
        <f t="shared" si="30"/>
        <v>261</v>
      </c>
      <c r="B261" t="s">
        <v>8</v>
      </c>
      <c r="C261" s="16">
        <f t="shared" si="26"/>
        <v>18</v>
      </c>
      <c r="E261" t="str">
        <f t="shared" si="27"/>
        <v>September  18</v>
      </c>
      <c r="F261" s="16">
        <f t="shared" si="31"/>
        <v>261</v>
      </c>
      <c r="G261" t="str">
        <f t="shared" si="28"/>
        <v xml:space="preserve">September </v>
      </c>
      <c r="H261" s="16">
        <f t="shared" si="29"/>
        <v>18</v>
      </c>
    </row>
    <row r="262" spans="1:8" x14ac:dyDescent="0.2">
      <c r="A262" s="16">
        <f t="shared" si="30"/>
        <v>262</v>
      </c>
      <c r="B262" t="s">
        <v>8</v>
      </c>
      <c r="C262" s="16">
        <f t="shared" si="26"/>
        <v>19</v>
      </c>
      <c r="E262" t="str">
        <f t="shared" si="27"/>
        <v>September  19</v>
      </c>
      <c r="F262" s="16">
        <f t="shared" si="31"/>
        <v>262</v>
      </c>
      <c r="G262" t="str">
        <f t="shared" si="28"/>
        <v xml:space="preserve">September </v>
      </c>
      <c r="H262" s="16">
        <f t="shared" si="29"/>
        <v>19</v>
      </c>
    </row>
    <row r="263" spans="1:8" x14ac:dyDescent="0.2">
      <c r="A263" s="16">
        <f t="shared" si="30"/>
        <v>263</v>
      </c>
      <c r="B263" t="s">
        <v>8</v>
      </c>
      <c r="C263" s="16">
        <f t="shared" si="26"/>
        <v>20</v>
      </c>
      <c r="E263" t="str">
        <f t="shared" si="27"/>
        <v>September  20</v>
      </c>
      <c r="F263" s="16">
        <f t="shared" si="31"/>
        <v>263</v>
      </c>
      <c r="G263" t="str">
        <f t="shared" si="28"/>
        <v xml:space="preserve">September </v>
      </c>
      <c r="H263" s="16">
        <f t="shared" si="29"/>
        <v>20</v>
      </c>
    </row>
    <row r="264" spans="1:8" x14ac:dyDescent="0.2">
      <c r="A264" s="16">
        <f t="shared" si="30"/>
        <v>264</v>
      </c>
      <c r="B264" t="s">
        <v>8</v>
      </c>
      <c r="C264" s="16">
        <f t="shared" si="26"/>
        <v>21</v>
      </c>
      <c r="E264" t="str">
        <f t="shared" si="27"/>
        <v>September  21</v>
      </c>
      <c r="F264" s="16">
        <f t="shared" si="31"/>
        <v>264</v>
      </c>
      <c r="G264" t="str">
        <f t="shared" si="28"/>
        <v xml:space="preserve">September </v>
      </c>
      <c r="H264" s="16">
        <f t="shared" si="29"/>
        <v>21</v>
      </c>
    </row>
    <row r="265" spans="1:8" x14ac:dyDescent="0.2">
      <c r="A265" s="16">
        <f t="shared" si="30"/>
        <v>265</v>
      </c>
      <c r="B265" t="s">
        <v>8</v>
      </c>
      <c r="C265" s="16">
        <f t="shared" si="26"/>
        <v>22</v>
      </c>
      <c r="E265" t="str">
        <f t="shared" si="27"/>
        <v>September  22</v>
      </c>
      <c r="F265" s="16">
        <f t="shared" si="31"/>
        <v>265</v>
      </c>
      <c r="G265" t="str">
        <f t="shared" si="28"/>
        <v xml:space="preserve">September </v>
      </c>
      <c r="H265" s="16">
        <f t="shared" si="29"/>
        <v>22</v>
      </c>
    </row>
    <row r="266" spans="1:8" x14ac:dyDescent="0.2">
      <c r="A266" s="16">
        <f t="shared" si="30"/>
        <v>266</v>
      </c>
      <c r="B266" t="s">
        <v>8</v>
      </c>
      <c r="C266" s="16">
        <f t="shared" si="26"/>
        <v>23</v>
      </c>
      <c r="E266" t="str">
        <f t="shared" si="27"/>
        <v>September  23</v>
      </c>
      <c r="F266" s="16">
        <f t="shared" si="31"/>
        <v>266</v>
      </c>
      <c r="G266" t="str">
        <f t="shared" si="28"/>
        <v xml:space="preserve">September </v>
      </c>
      <c r="H266" s="16">
        <f t="shared" si="29"/>
        <v>23</v>
      </c>
    </row>
    <row r="267" spans="1:8" x14ac:dyDescent="0.2">
      <c r="A267" s="16">
        <f t="shared" si="30"/>
        <v>267</v>
      </c>
      <c r="B267" t="s">
        <v>8</v>
      </c>
      <c r="C267" s="16">
        <f t="shared" si="26"/>
        <v>24</v>
      </c>
      <c r="E267" t="str">
        <f t="shared" si="27"/>
        <v>September  24</v>
      </c>
      <c r="F267" s="16">
        <f t="shared" si="31"/>
        <v>267</v>
      </c>
      <c r="G267" t="str">
        <f t="shared" si="28"/>
        <v xml:space="preserve">September </v>
      </c>
      <c r="H267" s="16">
        <f t="shared" si="29"/>
        <v>24</v>
      </c>
    </row>
    <row r="268" spans="1:8" x14ac:dyDescent="0.2">
      <c r="A268" s="16">
        <f t="shared" si="30"/>
        <v>268</v>
      </c>
      <c r="B268" t="s">
        <v>8</v>
      </c>
      <c r="C268" s="16">
        <f t="shared" si="26"/>
        <v>25</v>
      </c>
      <c r="E268" t="str">
        <f t="shared" si="27"/>
        <v>September  25</v>
      </c>
      <c r="F268" s="16">
        <f t="shared" si="31"/>
        <v>268</v>
      </c>
      <c r="G268" t="str">
        <f t="shared" si="28"/>
        <v xml:space="preserve">September </v>
      </c>
      <c r="H268" s="16">
        <f t="shared" si="29"/>
        <v>25</v>
      </c>
    </row>
    <row r="269" spans="1:8" x14ac:dyDescent="0.2">
      <c r="A269" s="16">
        <f t="shared" si="30"/>
        <v>269</v>
      </c>
      <c r="B269" t="s">
        <v>8</v>
      </c>
      <c r="C269" s="16">
        <f t="shared" si="26"/>
        <v>26</v>
      </c>
      <c r="E269" t="str">
        <f t="shared" si="27"/>
        <v>September  26</v>
      </c>
      <c r="F269" s="16">
        <f t="shared" si="31"/>
        <v>269</v>
      </c>
      <c r="G269" t="str">
        <f t="shared" si="28"/>
        <v xml:space="preserve">September </v>
      </c>
      <c r="H269" s="16">
        <f t="shared" si="29"/>
        <v>26</v>
      </c>
    </row>
    <row r="270" spans="1:8" x14ac:dyDescent="0.2">
      <c r="A270" s="16">
        <f t="shared" si="30"/>
        <v>270</v>
      </c>
      <c r="B270" t="s">
        <v>8</v>
      </c>
      <c r="C270" s="16">
        <f t="shared" si="26"/>
        <v>27</v>
      </c>
      <c r="E270" t="str">
        <f t="shared" si="27"/>
        <v>September  27</v>
      </c>
      <c r="F270" s="16">
        <f t="shared" si="31"/>
        <v>270</v>
      </c>
      <c r="G270" t="str">
        <f t="shared" si="28"/>
        <v xml:space="preserve">September </v>
      </c>
      <c r="H270" s="16">
        <f t="shared" si="29"/>
        <v>27</v>
      </c>
    </row>
    <row r="271" spans="1:8" x14ac:dyDescent="0.2">
      <c r="A271" s="16">
        <f t="shared" si="30"/>
        <v>271</v>
      </c>
      <c r="B271" t="s">
        <v>8</v>
      </c>
      <c r="C271" s="16">
        <f t="shared" si="26"/>
        <v>28</v>
      </c>
      <c r="E271" t="str">
        <f t="shared" si="27"/>
        <v>September  28</v>
      </c>
      <c r="F271" s="16">
        <f t="shared" si="31"/>
        <v>271</v>
      </c>
      <c r="G271" t="str">
        <f t="shared" si="28"/>
        <v xml:space="preserve">September </v>
      </c>
      <c r="H271" s="16">
        <f t="shared" si="29"/>
        <v>28</v>
      </c>
    </row>
    <row r="272" spans="1:8" x14ac:dyDescent="0.2">
      <c r="A272" s="16">
        <f t="shared" si="30"/>
        <v>272</v>
      </c>
      <c r="B272" t="s">
        <v>8</v>
      </c>
      <c r="C272" s="16">
        <f t="shared" si="26"/>
        <v>29</v>
      </c>
      <c r="E272" t="str">
        <f t="shared" si="27"/>
        <v>September  29</v>
      </c>
      <c r="F272" s="16">
        <f t="shared" si="31"/>
        <v>272</v>
      </c>
      <c r="G272" t="str">
        <f t="shared" si="28"/>
        <v xml:space="preserve">September </v>
      </c>
      <c r="H272" s="16">
        <f t="shared" si="29"/>
        <v>29</v>
      </c>
    </row>
    <row r="273" spans="1:8" x14ac:dyDescent="0.2">
      <c r="A273" s="16">
        <f t="shared" si="30"/>
        <v>273</v>
      </c>
      <c r="B273" t="s">
        <v>8</v>
      </c>
      <c r="C273" s="16">
        <f t="shared" si="26"/>
        <v>30</v>
      </c>
      <c r="E273" t="str">
        <f t="shared" si="27"/>
        <v>September  30</v>
      </c>
      <c r="F273" s="16">
        <f t="shared" si="31"/>
        <v>273</v>
      </c>
      <c r="G273" t="str">
        <f t="shared" si="28"/>
        <v xml:space="preserve">September </v>
      </c>
      <c r="H273" s="16">
        <f t="shared" si="29"/>
        <v>30</v>
      </c>
    </row>
    <row r="274" spans="1:8" x14ac:dyDescent="0.2">
      <c r="A274" s="16">
        <f t="shared" si="30"/>
        <v>274</v>
      </c>
      <c r="B274" t="s">
        <v>9</v>
      </c>
      <c r="C274" s="16">
        <v>1</v>
      </c>
      <c r="E274" t="str">
        <f t="shared" si="27"/>
        <v>October  1</v>
      </c>
      <c r="F274" s="16">
        <f t="shared" si="31"/>
        <v>274</v>
      </c>
      <c r="G274" t="str">
        <f t="shared" si="28"/>
        <v xml:space="preserve">October </v>
      </c>
      <c r="H274" s="16">
        <f t="shared" si="29"/>
        <v>1</v>
      </c>
    </row>
    <row r="275" spans="1:8" x14ac:dyDescent="0.2">
      <c r="A275" s="16">
        <f t="shared" si="30"/>
        <v>275</v>
      </c>
      <c r="B275" t="s">
        <v>9</v>
      </c>
      <c r="C275" s="16">
        <f>C274+1</f>
        <v>2</v>
      </c>
      <c r="E275" t="str">
        <f t="shared" si="27"/>
        <v>October  2</v>
      </c>
      <c r="F275" s="16">
        <f t="shared" si="31"/>
        <v>275</v>
      </c>
      <c r="G275" t="str">
        <f t="shared" si="28"/>
        <v xml:space="preserve">October </v>
      </c>
      <c r="H275" s="16">
        <f t="shared" si="29"/>
        <v>2</v>
      </c>
    </row>
    <row r="276" spans="1:8" x14ac:dyDescent="0.2">
      <c r="A276" s="16">
        <f t="shared" si="30"/>
        <v>276</v>
      </c>
      <c r="B276" t="s">
        <v>9</v>
      </c>
      <c r="C276" s="16">
        <f t="shared" si="26"/>
        <v>3</v>
      </c>
      <c r="E276" t="str">
        <f t="shared" si="27"/>
        <v>October  3</v>
      </c>
      <c r="F276" s="16">
        <f t="shared" si="31"/>
        <v>276</v>
      </c>
      <c r="G276" t="str">
        <f t="shared" si="28"/>
        <v xml:space="preserve">October </v>
      </c>
      <c r="H276" s="16">
        <f t="shared" si="29"/>
        <v>3</v>
      </c>
    </row>
    <row r="277" spans="1:8" x14ac:dyDescent="0.2">
      <c r="A277" s="16">
        <f t="shared" si="30"/>
        <v>277</v>
      </c>
      <c r="B277" t="s">
        <v>9</v>
      </c>
      <c r="C277" s="16">
        <f t="shared" si="26"/>
        <v>4</v>
      </c>
      <c r="E277" t="str">
        <f t="shared" si="27"/>
        <v>October  4</v>
      </c>
      <c r="F277" s="16">
        <f t="shared" si="31"/>
        <v>277</v>
      </c>
      <c r="G277" t="str">
        <f t="shared" si="28"/>
        <v xml:space="preserve">October </v>
      </c>
      <c r="H277" s="16">
        <f t="shared" si="29"/>
        <v>4</v>
      </c>
    </row>
    <row r="278" spans="1:8" x14ac:dyDescent="0.2">
      <c r="A278" s="16">
        <f t="shared" si="30"/>
        <v>278</v>
      </c>
      <c r="B278" t="s">
        <v>9</v>
      </c>
      <c r="C278" s="16">
        <f t="shared" si="26"/>
        <v>5</v>
      </c>
      <c r="E278" t="str">
        <f t="shared" si="27"/>
        <v>October  5</v>
      </c>
      <c r="F278" s="16">
        <f t="shared" si="31"/>
        <v>278</v>
      </c>
      <c r="G278" t="str">
        <f t="shared" si="28"/>
        <v xml:space="preserve">October </v>
      </c>
      <c r="H278" s="16">
        <f t="shared" si="29"/>
        <v>5</v>
      </c>
    </row>
    <row r="279" spans="1:8" x14ac:dyDescent="0.2">
      <c r="A279" s="16">
        <f t="shared" si="30"/>
        <v>279</v>
      </c>
      <c r="B279" t="s">
        <v>9</v>
      </c>
      <c r="C279" s="16">
        <f t="shared" si="26"/>
        <v>6</v>
      </c>
      <c r="E279" t="str">
        <f t="shared" si="27"/>
        <v>October  6</v>
      </c>
      <c r="F279" s="16">
        <f t="shared" si="31"/>
        <v>279</v>
      </c>
      <c r="G279" t="str">
        <f t="shared" si="28"/>
        <v xml:space="preserve">October </v>
      </c>
      <c r="H279" s="16">
        <f t="shared" si="29"/>
        <v>6</v>
      </c>
    </row>
    <row r="280" spans="1:8" x14ac:dyDescent="0.2">
      <c r="A280" s="16">
        <f t="shared" si="30"/>
        <v>280</v>
      </c>
      <c r="B280" t="s">
        <v>9</v>
      </c>
      <c r="C280" s="16">
        <f t="shared" si="26"/>
        <v>7</v>
      </c>
      <c r="E280" t="str">
        <f t="shared" si="27"/>
        <v>October  7</v>
      </c>
      <c r="F280" s="16">
        <f t="shared" si="31"/>
        <v>280</v>
      </c>
      <c r="G280" t="str">
        <f t="shared" si="28"/>
        <v xml:space="preserve">October </v>
      </c>
      <c r="H280" s="16">
        <f t="shared" si="29"/>
        <v>7</v>
      </c>
    </row>
    <row r="281" spans="1:8" x14ac:dyDescent="0.2">
      <c r="A281" s="16">
        <f t="shared" si="30"/>
        <v>281</v>
      </c>
      <c r="B281" t="s">
        <v>9</v>
      </c>
      <c r="C281" s="16">
        <f t="shared" si="26"/>
        <v>8</v>
      </c>
      <c r="E281" t="str">
        <f t="shared" si="27"/>
        <v>October  8</v>
      </c>
      <c r="F281" s="16">
        <f t="shared" si="31"/>
        <v>281</v>
      </c>
      <c r="G281" t="str">
        <f t="shared" si="28"/>
        <v xml:space="preserve">October </v>
      </c>
      <c r="H281" s="16">
        <f t="shared" si="29"/>
        <v>8</v>
      </c>
    </row>
    <row r="282" spans="1:8" x14ac:dyDescent="0.2">
      <c r="A282" s="16">
        <f t="shared" si="30"/>
        <v>282</v>
      </c>
      <c r="B282" t="s">
        <v>9</v>
      </c>
      <c r="C282" s="16">
        <f t="shared" si="26"/>
        <v>9</v>
      </c>
      <c r="E282" t="str">
        <f t="shared" si="27"/>
        <v>October  9</v>
      </c>
      <c r="F282" s="16">
        <f t="shared" si="31"/>
        <v>282</v>
      </c>
      <c r="G282" t="str">
        <f t="shared" si="28"/>
        <v xml:space="preserve">October </v>
      </c>
      <c r="H282" s="16">
        <f t="shared" si="29"/>
        <v>9</v>
      </c>
    </row>
    <row r="283" spans="1:8" x14ac:dyDescent="0.2">
      <c r="A283" s="16">
        <f t="shared" si="30"/>
        <v>283</v>
      </c>
      <c r="B283" t="s">
        <v>9</v>
      </c>
      <c r="C283" s="16">
        <f t="shared" si="26"/>
        <v>10</v>
      </c>
      <c r="E283" t="str">
        <f t="shared" si="27"/>
        <v>October  10</v>
      </c>
      <c r="F283" s="16">
        <f t="shared" si="31"/>
        <v>283</v>
      </c>
      <c r="G283" t="str">
        <f t="shared" si="28"/>
        <v xml:space="preserve">October </v>
      </c>
      <c r="H283" s="16">
        <f t="shared" si="29"/>
        <v>10</v>
      </c>
    </row>
    <row r="284" spans="1:8" x14ac:dyDescent="0.2">
      <c r="A284" s="16">
        <f t="shared" si="30"/>
        <v>284</v>
      </c>
      <c r="B284" t="s">
        <v>9</v>
      </c>
      <c r="C284" s="16">
        <f t="shared" si="26"/>
        <v>11</v>
      </c>
      <c r="E284" t="str">
        <f t="shared" si="27"/>
        <v>October  11</v>
      </c>
      <c r="F284" s="16">
        <f t="shared" si="31"/>
        <v>284</v>
      </c>
      <c r="G284" t="str">
        <f t="shared" si="28"/>
        <v xml:space="preserve">October </v>
      </c>
      <c r="H284" s="16">
        <f t="shared" si="29"/>
        <v>11</v>
      </c>
    </row>
    <row r="285" spans="1:8" x14ac:dyDescent="0.2">
      <c r="A285" s="16">
        <f t="shared" si="30"/>
        <v>285</v>
      </c>
      <c r="B285" t="s">
        <v>9</v>
      </c>
      <c r="C285" s="16">
        <f t="shared" si="26"/>
        <v>12</v>
      </c>
      <c r="E285" t="str">
        <f t="shared" si="27"/>
        <v>October  12</v>
      </c>
      <c r="F285" s="16">
        <f t="shared" si="31"/>
        <v>285</v>
      </c>
      <c r="G285" t="str">
        <f t="shared" si="28"/>
        <v xml:space="preserve">October </v>
      </c>
      <c r="H285" s="16">
        <f t="shared" si="29"/>
        <v>12</v>
      </c>
    </row>
    <row r="286" spans="1:8" x14ac:dyDescent="0.2">
      <c r="A286" s="16">
        <f t="shared" si="30"/>
        <v>286</v>
      </c>
      <c r="B286" t="s">
        <v>9</v>
      </c>
      <c r="C286" s="16">
        <f t="shared" si="26"/>
        <v>13</v>
      </c>
      <c r="E286" t="str">
        <f t="shared" si="27"/>
        <v>October  13</v>
      </c>
      <c r="F286" s="16">
        <f t="shared" si="31"/>
        <v>286</v>
      </c>
      <c r="G286" t="str">
        <f t="shared" si="28"/>
        <v xml:space="preserve">October </v>
      </c>
      <c r="H286" s="16">
        <f t="shared" si="29"/>
        <v>13</v>
      </c>
    </row>
    <row r="287" spans="1:8" x14ac:dyDescent="0.2">
      <c r="A287" s="16">
        <f t="shared" si="30"/>
        <v>287</v>
      </c>
      <c r="B287" t="s">
        <v>9</v>
      </c>
      <c r="C287" s="16">
        <f t="shared" si="26"/>
        <v>14</v>
      </c>
      <c r="E287" t="str">
        <f t="shared" si="27"/>
        <v>October  14</v>
      </c>
      <c r="F287" s="16">
        <f t="shared" si="31"/>
        <v>287</v>
      </c>
      <c r="G287" t="str">
        <f t="shared" si="28"/>
        <v xml:space="preserve">October </v>
      </c>
      <c r="H287" s="16">
        <f t="shared" si="29"/>
        <v>14</v>
      </c>
    </row>
    <row r="288" spans="1:8" x14ac:dyDescent="0.2">
      <c r="A288" s="16">
        <f t="shared" si="30"/>
        <v>288</v>
      </c>
      <c r="B288" t="s">
        <v>9</v>
      </c>
      <c r="C288" s="16">
        <f t="shared" si="26"/>
        <v>15</v>
      </c>
      <c r="E288" t="str">
        <f t="shared" si="27"/>
        <v>October  15</v>
      </c>
      <c r="F288" s="16">
        <f t="shared" si="31"/>
        <v>288</v>
      </c>
      <c r="G288" t="str">
        <f t="shared" si="28"/>
        <v xml:space="preserve">October </v>
      </c>
      <c r="H288" s="16">
        <f t="shared" si="29"/>
        <v>15</v>
      </c>
    </row>
    <row r="289" spans="1:8" x14ac:dyDescent="0.2">
      <c r="A289" s="16">
        <f t="shared" si="30"/>
        <v>289</v>
      </c>
      <c r="B289" t="s">
        <v>9</v>
      </c>
      <c r="C289" s="16">
        <f t="shared" si="26"/>
        <v>16</v>
      </c>
      <c r="E289" t="str">
        <f t="shared" si="27"/>
        <v>October  16</v>
      </c>
      <c r="F289" s="16">
        <f t="shared" si="31"/>
        <v>289</v>
      </c>
      <c r="G289" t="str">
        <f t="shared" si="28"/>
        <v xml:space="preserve">October </v>
      </c>
      <c r="H289" s="16">
        <f t="shared" si="29"/>
        <v>16</v>
      </c>
    </row>
    <row r="290" spans="1:8" x14ac:dyDescent="0.2">
      <c r="A290" s="16">
        <f t="shared" si="30"/>
        <v>290</v>
      </c>
      <c r="B290" t="s">
        <v>9</v>
      </c>
      <c r="C290" s="16">
        <f t="shared" si="26"/>
        <v>17</v>
      </c>
      <c r="E290" t="str">
        <f t="shared" si="27"/>
        <v>October  17</v>
      </c>
      <c r="F290" s="16">
        <f t="shared" si="31"/>
        <v>290</v>
      </c>
      <c r="G290" t="str">
        <f t="shared" si="28"/>
        <v xml:space="preserve">October </v>
      </c>
      <c r="H290" s="16">
        <f t="shared" si="29"/>
        <v>17</v>
      </c>
    </row>
    <row r="291" spans="1:8" x14ac:dyDescent="0.2">
      <c r="A291" s="16">
        <f t="shared" si="30"/>
        <v>291</v>
      </c>
      <c r="B291" t="s">
        <v>9</v>
      </c>
      <c r="C291" s="16">
        <f t="shared" si="26"/>
        <v>18</v>
      </c>
      <c r="E291" t="str">
        <f t="shared" si="27"/>
        <v>October  18</v>
      </c>
      <c r="F291" s="16">
        <f t="shared" si="31"/>
        <v>291</v>
      </c>
      <c r="G291" t="str">
        <f t="shared" si="28"/>
        <v xml:space="preserve">October </v>
      </c>
      <c r="H291" s="16">
        <f t="shared" si="29"/>
        <v>18</v>
      </c>
    </row>
    <row r="292" spans="1:8" x14ac:dyDescent="0.2">
      <c r="A292" s="16">
        <f t="shared" si="30"/>
        <v>292</v>
      </c>
      <c r="B292" t="s">
        <v>9</v>
      </c>
      <c r="C292" s="16">
        <f t="shared" si="26"/>
        <v>19</v>
      </c>
      <c r="E292" t="str">
        <f t="shared" si="27"/>
        <v>October  19</v>
      </c>
      <c r="F292" s="16">
        <f t="shared" si="31"/>
        <v>292</v>
      </c>
      <c r="G292" t="str">
        <f t="shared" si="28"/>
        <v xml:space="preserve">October </v>
      </c>
      <c r="H292" s="16">
        <f t="shared" si="29"/>
        <v>19</v>
      </c>
    </row>
    <row r="293" spans="1:8" x14ac:dyDescent="0.2">
      <c r="A293" s="16">
        <f t="shared" si="30"/>
        <v>293</v>
      </c>
      <c r="B293" t="s">
        <v>9</v>
      </c>
      <c r="C293" s="16">
        <f t="shared" si="26"/>
        <v>20</v>
      </c>
      <c r="E293" t="str">
        <f t="shared" si="27"/>
        <v>October  20</v>
      </c>
      <c r="F293" s="16">
        <f t="shared" si="31"/>
        <v>293</v>
      </c>
      <c r="G293" t="str">
        <f t="shared" si="28"/>
        <v xml:space="preserve">October </v>
      </c>
      <c r="H293" s="16">
        <f t="shared" si="29"/>
        <v>20</v>
      </c>
    </row>
    <row r="294" spans="1:8" x14ac:dyDescent="0.2">
      <c r="A294" s="16">
        <f t="shared" si="30"/>
        <v>294</v>
      </c>
      <c r="B294" t="s">
        <v>9</v>
      </c>
      <c r="C294" s="16">
        <f t="shared" si="26"/>
        <v>21</v>
      </c>
      <c r="E294" t="str">
        <f t="shared" si="27"/>
        <v>October  21</v>
      </c>
      <c r="F294" s="16">
        <f t="shared" si="31"/>
        <v>294</v>
      </c>
      <c r="G294" t="str">
        <f t="shared" si="28"/>
        <v xml:space="preserve">October </v>
      </c>
      <c r="H294" s="16">
        <f t="shared" si="29"/>
        <v>21</v>
      </c>
    </row>
    <row r="295" spans="1:8" x14ac:dyDescent="0.2">
      <c r="A295" s="16">
        <f t="shared" si="30"/>
        <v>295</v>
      </c>
      <c r="B295" t="s">
        <v>9</v>
      </c>
      <c r="C295" s="16">
        <f t="shared" si="26"/>
        <v>22</v>
      </c>
      <c r="E295" t="str">
        <f t="shared" si="27"/>
        <v>October  22</v>
      </c>
      <c r="F295" s="16">
        <f t="shared" si="31"/>
        <v>295</v>
      </c>
      <c r="G295" t="str">
        <f t="shared" si="28"/>
        <v xml:space="preserve">October </v>
      </c>
      <c r="H295" s="16">
        <f t="shared" si="29"/>
        <v>22</v>
      </c>
    </row>
    <row r="296" spans="1:8" x14ac:dyDescent="0.2">
      <c r="A296" s="16">
        <f t="shared" si="30"/>
        <v>296</v>
      </c>
      <c r="B296" t="s">
        <v>9</v>
      </c>
      <c r="C296" s="16">
        <f t="shared" si="26"/>
        <v>23</v>
      </c>
      <c r="E296" t="str">
        <f t="shared" si="27"/>
        <v>October  23</v>
      </c>
      <c r="F296" s="16">
        <f t="shared" si="31"/>
        <v>296</v>
      </c>
      <c r="G296" t="str">
        <f t="shared" si="28"/>
        <v xml:space="preserve">October </v>
      </c>
      <c r="H296" s="16">
        <f t="shared" si="29"/>
        <v>23</v>
      </c>
    </row>
    <row r="297" spans="1:8" x14ac:dyDescent="0.2">
      <c r="A297" s="16">
        <f t="shared" si="30"/>
        <v>297</v>
      </c>
      <c r="B297" t="s">
        <v>9</v>
      </c>
      <c r="C297" s="16">
        <f t="shared" si="26"/>
        <v>24</v>
      </c>
      <c r="E297" t="str">
        <f t="shared" si="27"/>
        <v>October  24</v>
      </c>
      <c r="F297" s="16">
        <f t="shared" si="31"/>
        <v>297</v>
      </c>
      <c r="G297" t="str">
        <f t="shared" si="28"/>
        <v xml:space="preserve">October </v>
      </c>
      <c r="H297" s="16">
        <f t="shared" si="29"/>
        <v>24</v>
      </c>
    </row>
    <row r="298" spans="1:8" x14ac:dyDescent="0.2">
      <c r="A298" s="16">
        <f t="shared" si="30"/>
        <v>298</v>
      </c>
      <c r="B298" t="s">
        <v>9</v>
      </c>
      <c r="C298" s="16">
        <f t="shared" si="26"/>
        <v>25</v>
      </c>
      <c r="E298" t="str">
        <f t="shared" si="27"/>
        <v>October  25</v>
      </c>
      <c r="F298" s="16">
        <f t="shared" si="31"/>
        <v>298</v>
      </c>
      <c r="G298" t="str">
        <f t="shared" si="28"/>
        <v xml:space="preserve">October </v>
      </c>
      <c r="H298" s="16">
        <f t="shared" si="29"/>
        <v>25</v>
      </c>
    </row>
    <row r="299" spans="1:8" x14ac:dyDescent="0.2">
      <c r="A299" s="16">
        <f t="shared" si="30"/>
        <v>299</v>
      </c>
      <c r="B299" t="s">
        <v>9</v>
      </c>
      <c r="C299" s="16">
        <f t="shared" si="26"/>
        <v>26</v>
      </c>
      <c r="E299" t="str">
        <f t="shared" si="27"/>
        <v>October  26</v>
      </c>
      <c r="F299" s="16">
        <f t="shared" si="31"/>
        <v>299</v>
      </c>
      <c r="G299" t="str">
        <f t="shared" si="28"/>
        <v xml:space="preserve">October </v>
      </c>
      <c r="H299" s="16">
        <f t="shared" si="29"/>
        <v>26</v>
      </c>
    </row>
    <row r="300" spans="1:8" x14ac:dyDescent="0.2">
      <c r="A300" s="16">
        <f t="shared" si="30"/>
        <v>300</v>
      </c>
      <c r="B300" t="s">
        <v>9</v>
      </c>
      <c r="C300" s="16">
        <f t="shared" si="26"/>
        <v>27</v>
      </c>
      <c r="E300" t="str">
        <f t="shared" si="27"/>
        <v>October  27</v>
      </c>
      <c r="F300" s="16">
        <f t="shared" si="31"/>
        <v>300</v>
      </c>
      <c r="G300" t="str">
        <f t="shared" si="28"/>
        <v xml:space="preserve">October </v>
      </c>
      <c r="H300" s="16">
        <f t="shared" si="29"/>
        <v>27</v>
      </c>
    </row>
    <row r="301" spans="1:8" x14ac:dyDescent="0.2">
      <c r="A301" s="16">
        <f t="shared" si="30"/>
        <v>301</v>
      </c>
      <c r="B301" t="s">
        <v>9</v>
      </c>
      <c r="C301" s="16">
        <f t="shared" si="26"/>
        <v>28</v>
      </c>
      <c r="E301" t="str">
        <f t="shared" si="27"/>
        <v>October  28</v>
      </c>
      <c r="F301" s="16">
        <f t="shared" si="31"/>
        <v>301</v>
      </c>
      <c r="G301" t="str">
        <f t="shared" si="28"/>
        <v xml:space="preserve">October </v>
      </c>
      <c r="H301" s="16">
        <f t="shared" si="29"/>
        <v>28</v>
      </c>
    </row>
    <row r="302" spans="1:8" x14ac:dyDescent="0.2">
      <c r="A302" s="16">
        <f t="shared" si="30"/>
        <v>302</v>
      </c>
      <c r="B302" t="s">
        <v>9</v>
      </c>
      <c r="C302" s="16">
        <f t="shared" si="26"/>
        <v>29</v>
      </c>
      <c r="E302" t="str">
        <f t="shared" si="27"/>
        <v>October  29</v>
      </c>
      <c r="F302" s="16">
        <f t="shared" si="31"/>
        <v>302</v>
      </c>
      <c r="G302" t="str">
        <f t="shared" si="28"/>
        <v xml:space="preserve">October </v>
      </c>
      <c r="H302" s="16">
        <f t="shared" si="29"/>
        <v>29</v>
      </c>
    </row>
    <row r="303" spans="1:8" x14ac:dyDescent="0.2">
      <c r="A303" s="16">
        <f t="shared" si="30"/>
        <v>303</v>
      </c>
      <c r="B303" t="s">
        <v>9</v>
      </c>
      <c r="C303" s="16">
        <f t="shared" si="26"/>
        <v>30</v>
      </c>
      <c r="E303" t="str">
        <f t="shared" si="27"/>
        <v>October  30</v>
      </c>
      <c r="F303" s="16">
        <f t="shared" si="31"/>
        <v>303</v>
      </c>
      <c r="G303" t="str">
        <f t="shared" si="28"/>
        <v xml:space="preserve">October </v>
      </c>
      <c r="H303" s="16">
        <f t="shared" si="29"/>
        <v>30</v>
      </c>
    </row>
    <row r="304" spans="1:8" x14ac:dyDescent="0.2">
      <c r="A304" s="16">
        <f t="shared" si="30"/>
        <v>304</v>
      </c>
      <c r="B304" t="s">
        <v>9</v>
      </c>
      <c r="C304" s="16">
        <f t="shared" si="26"/>
        <v>31</v>
      </c>
      <c r="E304" t="str">
        <f t="shared" si="27"/>
        <v>October  31</v>
      </c>
      <c r="F304" s="16">
        <f t="shared" si="31"/>
        <v>304</v>
      </c>
      <c r="G304" t="str">
        <f t="shared" si="28"/>
        <v xml:space="preserve">October </v>
      </c>
      <c r="H304" s="16">
        <f t="shared" si="29"/>
        <v>31</v>
      </c>
    </row>
    <row r="305" spans="1:8" x14ac:dyDescent="0.2">
      <c r="A305" s="16">
        <f t="shared" si="30"/>
        <v>305</v>
      </c>
      <c r="B305" t="s">
        <v>10</v>
      </c>
      <c r="C305" s="16">
        <v>1</v>
      </c>
      <c r="E305" t="str">
        <f t="shared" si="27"/>
        <v>November 1</v>
      </c>
      <c r="F305" s="16">
        <f t="shared" si="31"/>
        <v>305</v>
      </c>
      <c r="G305" t="str">
        <f t="shared" si="28"/>
        <v>November</v>
      </c>
      <c r="H305" s="16">
        <f t="shared" si="29"/>
        <v>1</v>
      </c>
    </row>
    <row r="306" spans="1:8" x14ac:dyDescent="0.2">
      <c r="A306" s="16">
        <f t="shared" si="30"/>
        <v>306</v>
      </c>
      <c r="B306" t="s">
        <v>10</v>
      </c>
      <c r="C306" s="16">
        <f>C305+1</f>
        <v>2</v>
      </c>
      <c r="E306" t="str">
        <f t="shared" si="27"/>
        <v>November 2</v>
      </c>
      <c r="F306" s="16">
        <f t="shared" si="31"/>
        <v>306</v>
      </c>
      <c r="G306" t="str">
        <f t="shared" si="28"/>
        <v>November</v>
      </c>
      <c r="H306" s="16">
        <f t="shared" si="29"/>
        <v>2</v>
      </c>
    </row>
    <row r="307" spans="1:8" x14ac:dyDescent="0.2">
      <c r="A307" s="16">
        <f t="shared" si="30"/>
        <v>307</v>
      </c>
      <c r="B307" t="s">
        <v>10</v>
      </c>
      <c r="C307" s="16">
        <f t="shared" ref="C307:C365" si="32">C306+1</f>
        <v>3</v>
      </c>
      <c r="E307" t="str">
        <f t="shared" si="27"/>
        <v>November 3</v>
      </c>
      <c r="F307" s="16">
        <f t="shared" si="31"/>
        <v>307</v>
      </c>
      <c r="G307" t="str">
        <f t="shared" si="28"/>
        <v>November</v>
      </c>
      <c r="H307" s="16">
        <f t="shared" si="29"/>
        <v>3</v>
      </c>
    </row>
    <row r="308" spans="1:8" x14ac:dyDescent="0.2">
      <c r="A308" s="16">
        <f t="shared" si="30"/>
        <v>308</v>
      </c>
      <c r="B308" t="s">
        <v>10</v>
      </c>
      <c r="C308" s="16">
        <f t="shared" si="32"/>
        <v>4</v>
      </c>
      <c r="E308" t="str">
        <f t="shared" si="27"/>
        <v>November 4</v>
      </c>
      <c r="F308" s="16">
        <f t="shared" si="31"/>
        <v>308</v>
      </c>
      <c r="G308" t="str">
        <f t="shared" si="28"/>
        <v>November</v>
      </c>
      <c r="H308" s="16">
        <f t="shared" si="29"/>
        <v>4</v>
      </c>
    </row>
    <row r="309" spans="1:8" x14ac:dyDescent="0.2">
      <c r="A309" s="16">
        <f t="shared" si="30"/>
        <v>309</v>
      </c>
      <c r="B309" t="s">
        <v>10</v>
      </c>
      <c r="C309" s="16">
        <f t="shared" si="32"/>
        <v>5</v>
      </c>
      <c r="E309" t="str">
        <f t="shared" si="27"/>
        <v>November 5</v>
      </c>
      <c r="F309" s="16">
        <f t="shared" si="31"/>
        <v>309</v>
      </c>
      <c r="G309" t="str">
        <f t="shared" si="28"/>
        <v>November</v>
      </c>
      <c r="H309" s="16">
        <f t="shared" si="29"/>
        <v>5</v>
      </c>
    </row>
    <row r="310" spans="1:8" x14ac:dyDescent="0.2">
      <c r="A310" s="16">
        <f t="shared" si="30"/>
        <v>310</v>
      </c>
      <c r="B310" t="s">
        <v>10</v>
      </c>
      <c r="C310" s="16">
        <f t="shared" si="32"/>
        <v>6</v>
      </c>
      <c r="E310" t="str">
        <f t="shared" si="27"/>
        <v>November 6</v>
      </c>
      <c r="F310" s="16">
        <f t="shared" si="31"/>
        <v>310</v>
      </c>
      <c r="G310" t="str">
        <f t="shared" si="28"/>
        <v>November</v>
      </c>
      <c r="H310" s="16">
        <f t="shared" si="29"/>
        <v>6</v>
      </c>
    </row>
    <row r="311" spans="1:8" x14ac:dyDescent="0.2">
      <c r="A311" s="16">
        <f t="shared" si="30"/>
        <v>311</v>
      </c>
      <c r="B311" t="s">
        <v>10</v>
      </c>
      <c r="C311" s="16">
        <f t="shared" si="32"/>
        <v>7</v>
      </c>
      <c r="E311" t="str">
        <f t="shared" si="27"/>
        <v>November 7</v>
      </c>
      <c r="F311" s="16">
        <f t="shared" si="31"/>
        <v>311</v>
      </c>
      <c r="G311" t="str">
        <f t="shared" si="28"/>
        <v>November</v>
      </c>
      <c r="H311" s="16">
        <f t="shared" si="29"/>
        <v>7</v>
      </c>
    </row>
    <row r="312" spans="1:8" x14ac:dyDescent="0.2">
      <c r="A312" s="16">
        <f t="shared" si="30"/>
        <v>312</v>
      </c>
      <c r="B312" t="s">
        <v>10</v>
      </c>
      <c r="C312" s="16">
        <f t="shared" si="32"/>
        <v>8</v>
      </c>
      <c r="E312" t="str">
        <f t="shared" si="27"/>
        <v>November 8</v>
      </c>
      <c r="F312" s="16">
        <f t="shared" si="31"/>
        <v>312</v>
      </c>
      <c r="G312" t="str">
        <f t="shared" si="28"/>
        <v>November</v>
      </c>
      <c r="H312" s="16">
        <f t="shared" si="29"/>
        <v>8</v>
      </c>
    </row>
    <row r="313" spans="1:8" x14ac:dyDescent="0.2">
      <c r="A313" s="16">
        <f t="shared" si="30"/>
        <v>313</v>
      </c>
      <c r="B313" t="s">
        <v>10</v>
      </c>
      <c r="C313" s="16">
        <f t="shared" si="32"/>
        <v>9</v>
      </c>
      <c r="E313" t="str">
        <f t="shared" si="27"/>
        <v>November 9</v>
      </c>
      <c r="F313" s="16">
        <f t="shared" si="31"/>
        <v>313</v>
      </c>
      <c r="G313" t="str">
        <f t="shared" si="28"/>
        <v>November</v>
      </c>
      <c r="H313" s="16">
        <f t="shared" si="29"/>
        <v>9</v>
      </c>
    </row>
    <row r="314" spans="1:8" x14ac:dyDescent="0.2">
      <c r="A314" s="16">
        <f t="shared" si="30"/>
        <v>314</v>
      </c>
      <c r="B314" t="s">
        <v>10</v>
      </c>
      <c r="C314" s="16">
        <f t="shared" si="32"/>
        <v>10</v>
      </c>
      <c r="E314" t="str">
        <f t="shared" si="27"/>
        <v>November 10</v>
      </c>
      <c r="F314" s="16">
        <f t="shared" si="31"/>
        <v>314</v>
      </c>
      <c r="G314" t="str">
        <f t="shared" si="28"/>
        <v>November</v>
      </c>
      <c r="H314" s="16">
        <f t="shared" si="29"/>
        <v>10</v>
      </c>
    </row>
    <row r="315" spans="1:8" x14ac:dyDescent="0.2">
      <c r="A315" s="16">
        <f t="shared" si="30"/>
        <v>315</v>
      </c>
      <c r="B315" t="s">
        <v>10</v>
      </c>
      <c r="C315" s="16">
        <f t="shared" si="32"/>
        <v>11</v>
      </c>
      <c r="E315" t="str">
        <f t="shared" si="27"/>
        <v>November 11</v>
      </c>
      <c r="F315" s="16">
        <f t="shared" si="31"/>
        <v>315</v>
      </c>
      <c r="G315" t="str">
        <f t="shared" si="28"/>
        <v>November</v>
      </c>
      <c r="H315" s="16">
        <f t="shared" si="29"/>
        <v>11</v>
      </c>
    </row>
    <row r="316" spans="1:8" x14ac:dyDescent="0.2">
      <c r="A316" s="16">
        <f t="shared" si="30"/>
        <v>316</v>
      </c>
      <c r="B316" t="s">
        <v>10</v>
      </c>
      <c r="C316" s="16">
        <f t="shared" si="32"/>
        <v>12</v>
      </c>
      <c r="E316" t="str">
        <f t="shared" si="27"/>
        <v>November 12</v>
      </c>
      <c r="F316" s="16">
        <f t="shared" si="31"/>
        <v>316</v>
      </c>
      <c r="G316" t="str">
        <f t="shared" si="28"/>
        <v>November</v>
      </c>
      <c r="H316" s="16">
        <f t="shared" si="29"/>
        <v>12</v>
      </c>
    </row>
    <row r="317" spans="1:8" x14ac:dyDescent="0.2">
      <c r="A317" s="16">
        <f t="shared" si="30"/>
        <v>317</v>
      </c>
      <c r="B317" t="s">
        <v>10</v>
      </c>
      <c r="C317" s="16">
        <f t="shared" si="32"/>
        <v>13</v>
      </c>
      <c r="E317" t="str">
        <f t="shared" si="27"/>
        <v>November 13</v>
      </c>
      <c r="F317" s="16">
        <f t="shared" si="31"/>
        <v>317</v>
      </c>
      <c r="G317" t="str">
        <f t="shared" si="28"/>
        <v>November</v>
      </c>
      <c r="H317" s="16">
        <f t="shared" si="29"/>
        <v>13</v>
      </c>
    </row>
    <row r="318" spans="1:8" x14ac:dyDescent="0.2">
      <c r="A318" s="16">
        <f t="shared" si="30"/>
        <v>318</v>
      </c>
      <c r="B318" t="s">
        <v>10</v>
      </c>
      <c r="C318" s="16">
        <f t="shared" si="32"/>
        <v>14</v>
      </c>
      <c r="E318" t="str">
        <f t="shared" si="27"/>
        <v>November 14</v>
      </c>
      <c r="F318" s="16">
        <f t="shared" si="31"/>
        <v>318</v>
      </c>
      <c r="G318" t="str">
        <f t="shared" si="28"/>
        <v>November</v>
      </c>
      <c r="H318" s="16">
        <f t="shared" si="29"/>
        <v>14</v>
      </c>
    </row>
    <row r="319" spans="1:8" x14ac:dyDescent="0.2">
      <c r="A319" s="16">
        <f t="shared" si="30"/>
        <v>319</v>
      </c>
      <c r="B319" t="s">
        <v>10</v>
      </c>
      <c r="C319" s="16">
        <f t="shared" si="32"/>
        <v>15</v>
      </c>
      <c r="E319" t="str">
        <f t="shared" si="27"/>
        <v>November 15</v>
      </c>
      <c r="F319" s="16">
        <f t="shared" si="31"/>
        <v>319</v>
      </c>
      <c r="G319" t="str">
        <f t="shared" si="28"/>
        <v>November</v>
      </c>
      <c r="H319" s="16">
        <f t="shared" si="29"/>
        <v>15</v>
      </c>
    </row>
    <row r="320" spans="1:8" x14ac:dyDescent="0.2">
      <c r="A320" s="16">
        <f t="shared" si="30"/>
        <v>320</v>
      </c>
      <c r="B320" t="s">
        <v>10</v>
      </c>
      <c r="C320" s="16">
        <f t="shared" si="32"/>
        <v>16</v>
      </c>
      <c r="E320" t="str">
        <f t="shared" si="27"/>
        <v>November 16</v>
      </c>
      <c r="F320" s="16">
        <f t="shared" si="31"/>
        <v>320</v>
      </c>
      <c r="G320" t="str">
        <f t="shared" si="28"/>
        <v>November</v>
      </c>
      <c r="H320" s="16">
        <f t="shared" si="29"/>
        <v>16</v>
      </c>
    </row>
    <row r="321" spans="1:8" x14ac:dyDescent="0.2">
      <c r="A321" s="16">
        <f t="shared" si="30"/>
        <v>321</v>
      </c>
      <c r="B321" t="s">
        <v>10</v>
      </c>
      <c r="C321" s="16">
        <f t="shared" si="32"/>
        <v>17</v>
      </c>
      <c r="E321" t="str">
        <f t="shared" si="27"/>
        <v>November 17</v>
      </c>
      <c r="F321" s="16">
        <f t="shared" si="31"/>
        <v>321</v>
      </c>
      <c r="G321" t="str">
        <f t="shared" si="28"/>
        <v>November</v>
      </c>
      <c r="H321" s="16">
        <f t="shared" si="29"/>
        <v>17</v>
      </c>
    </row>
    <row r="322" spans="1:8" x14ac:dyDescent="0.2">
      <c r="A322" s="16">
        <f t="shared" si="30"/>
        <v>322</v>
      </c>
      <c r="B322" t="s">
        <v>10</v>
      </c>
      <c r="C322" s="16">
        <f t="shared" si="32"/>
        <v>18</v>
      </c>
      <c r="E322" t="str">
        <f t="shared" ref="E322:E365" si="33">B322 &amp; " " &amp;C322</f>
        <v>November 18</v>
      </c>
      <c r="F322" s="16">
        <f t="shared" si="31"/>
        <v>322</v>
      </c>
      <c r="G322" t="str">
        <f t="shared" ref="G322:G384" si="34">B322</f>
        <v>November</v>
      </c>
      <c r="H322" s="16">
        <f t="shared" ref="H322:H384" si="35">C322</f>
        <v>18</v>
      </c>
    </row>
    <row r="323" spans="1:8" x14ac:dyDescent="0.2">
      <c r="A323" s="16">
        <f t="shared" ref="A323:A365" si="36">A322+1</f>
        <v>323</v>
      </c>
      <c r="B323" t="s">
        <v>10</v>
      </c>
      <c r="C323" s="16">
        <f t="shared" si="32"/>
        <v>19</v>
      </c>
      <c r="E323" t="str">
        <f t="shared" si="33"/>
        <v>November 19</v>
      </c>
      <c r="F323" s="16">
        <f t="shared" ref="F323:F365" si="37">F322+1</f>
        <v>323</v>
      </c>
      <c r="G323" t="str">
        <f t="shared" si="34"/>
        <v>November</v>
      </c>
      <c r="H323" s="16">
        <f t="shared" si="35"/>
        <v>19</v>
      </c>
    </row>
    <row r="324" spans="1:8" x14ac:dyDescent="0.2">
      <c r="A324" s="16">
        <f t="shared" si="36"/>
        <v>324</v>
      </c>
      <c r="B324" t="s">
        <v>10</v>
      </c>
      <c r="C324" s="16">
        <f t="shared" si="32"/>
        <v>20</v>
      </c>
      <c r="E324" t="str">
        <f t="shared" si="33"/>
        <v>November 20</v>
      </c>
      <c r="F324" s="16">
        <f t="shared" si="37"/>
        <v>324</v>
      </c>
      <c r="G324" t="str">
        <f t="shared" si="34"/>
        <v>November</v>
      </c>
      <c r="H324" s="16">
        <f t="shared" si="35"/>
        <v>20</v>
      </c>
    </row>
    <row r="325" spans="1:8" x14ac:dyDescent="0.2">
      <c r="A325" s="16">
        <f t="shared" si="36"/>
        <v>325</v>
      </c>
      <c r="B325" t="s">
        <v>10</v>
      </c>
      <c r="C325" s="16">
        <f t="shared" si="32"/>
        <v>21</v>
      </c>
      <c r="E325" t="str">
        <f t="shared" si="33"/>
        <v>November 21</v>
      </c>
      <c r="F325" s="16">
        <f t="shared" si="37"/>
        <v>325</v>
      </c>
      <c r="G325" t="str">
        <f t="shared" si="34"/>
        <v>November</v>
      </c>
      <c r="H325" s="16">
        <f t="shared" si="35"/>
        <v>21</v>
      </c>
    </row>
    <row r="326" spans="1:8" x14ac:dyDescent="0.2">
      <c r="A326" s="16">
        <f t="shared" si="36"/>
        <v>326</v>
      </c>
      <c r="B326" t="s">
        <v>10</v>
      </c>
      <c r="C326" s="16">
        <f t="shared" si="32"/>
        <v>22</v>
      </c>
      <c r="E326" t="str">
        <f t="shared" si="33"/>
        <v>November 22</v>
      </c>
      <c r="F326" s="16">
        <f t="shared" si="37"/>
        <v>326</v>
      </c>
      <c r="G326" t="str">
        <f t="shared" si="34"/>
        <v>November</v>
      </c>
      <c r="H326" s="16">
        <f t="shared" si="35"/>
        <v>22</v>
      </c>
    </row>
    <row r="327" spans="1:8" x14ac:dyDescent="0.2">
      <c r="A327" s="16">
        <f t="shared" si="36"/>
        <v>327</v>
      </c>
      <c r="B327" t="s">
        <v>10</v>
      </c>
      <c r="C327" s="16">
        <f t="shared" si="32"/>
        <v>23</v>
      </c>
      <c r="E327" t="str">
        <f t="shared" si="33"/>
        <v>November 23</v>
      </c>
      <c r="F327" s="16">
        <f t="shared" si="37"/>
        <v>327</v>
      </c>
      <c r="G327" t="str">
        <f t="shared" si="34"/>
        <v>November</v>
      </c>
      <c r="H327" s="16">
        <f t="shared" si="35"/>
        <v>23</v>
      </c>
    </row>
    <row r="328" spans="1:8" x14ac:dyDescent="0.2">
      <c r="A328" s="16">
        <f t="shared" si="36"/>
        <v>328</v>
      </c>
      <c r="B328" t="s">
        <v>10</v>
      </c>
      <c r="C328" s="16">
        <f t="shared" si="32"/>
        <v>24</v>
      </c>
      <c r="E328" t="str">
        <f t="shared" si="33"/>
        <v>November 24</v>
      </c>
      <c r="F328" s="16">
        <f t="shared" si="37"/>
        <v>328</v>
      </c>
      <c r="G328" t="str">
        <f t="shared" si="34"/>
        <v>November</v>
      </c>
      <c r="H328" s="16">
        <f t="shared" si="35"/>
        <v>24</v>
      </c>
    </row>
    <row r="329" spans="1:8" x14ac:dyDescent="0.2">
      <c r="A329" s="16">
        <f t="shared" si="36"/>
        <v>329</v>
      </c>
      <c r="B329" t="s">
        <v>10</v>
      </c>
      <c r="C329" s="16">
        <f t="shared" si="32"/>
        <v>25</v>
      </c>
      <c r="E329" t="str">
        <f t="shared" si="33"/>
        <v>November 25</v>
      </c>
      <c r="F329" s="16">
        <f t="shared" si="37"/>
        <v>329</v>
      </c>
      <c r="G329" t="str">
        <f t="shared" si="34"/>
        <v>November</v>
      </c>
      <c r="H329" s="16">
        <f t="shared" si="35"/>
        <v>25</v>
      </c>
    </row>
    <row r="330" spans="1:8" x14ac:dyDescent="0.2">
      <c r="A330" s="16">
        <f t="shared" si="36"/>
        <v>330</v>
      </c>
      <c r="B330" t="s">
        <v>10</v>
      </c>
      <c r="C330" s="16">
        <f t="shared" si="32"/>
        <v>26</v>
      </c>
      <c r="E330" t="str">
        <f t="shared" si="33"/>
        <v>November 26</v>
      </c>
      <c r="F330" s="16">
        <f t="shared" si="37"/>
        <v>330</v>
      </c>
      <c r="G330" t="str">
        <f t="shared" si="34"/>
        <v>November</v>
      </c>
      <c r="H330" s="16">
        <f t="shared" si="35"/>
        <v>26</v>
      </c>
    </row>
    <row r="331" spans="1:8" x14ac:dyDescent="0.2">
      <c r="A331" s="16">
        <f t="shared" si="36"/>
        <v>331</v>
      </c>
      <c r="B331" t="s">
        <v>10</v>
      </c>
      <c r="C331" s="16">
        <f t="shared" si="32"/>
        <v>27</v>
      </c>
      <c r="E331" t="str">
        <f t="shared" si="33"/>
        <v>November 27</v>
      </c>
      <c r="F331" s="16">
        <f t="shared" si="37"/>
        <v>331</v>
      </c>
      <c r="G331" t="str">
        <f t="shared" si="34"/>
        <v>November</v>
      </c>
      <c r="H331" s="16">
        <f t="shared" si="35"/>
        <v>27</v>
      </c>
    </row>
    <row r="332" spans="1:8" x14ac:dyDescent="0.2">
      <c r="A332" s="16">
        <f t="shared" si="36"/>
        <v>332</v>
      </c>
      <c r="B332" t="s">
        <v>10</v>
      </c>
      <c r="C332" s="16">
        <f t="shared" si="32"/>
        <v>28</v>
      </c>
      <c r="E332" t="str">
        <f t="shared" si="33"/>
        <v>November 28</v>
      </c>
      <c r="F332" s="16">
        <f t="shared" si="37"/>
        <v>332</v>
      </c>
      <c r="G332" t="str">
        <f t="shared" si="34"/>
        <v>November</v>
      </c>
      <c r="H332" s="16">
        <f t="shared" si="35"/>
        <v>28</v>
      </c>
    </row>
    <row r="333" spans="1:8" x14ac:dyDescent="0.2">
      <c r="A333" s="16">
        <f t="shared" si="36"/>
        <v>333</v>
      </c>
      <c r="B333" t="s">
        <v>10</v>
      </c>
      <c r="C333" s="16">
        <f t="shared" si="32"/>
        <v>29</v>
      </c>
      <c r="E333" t="str">
        <f t="shared" si="33"/>
        <v>November 29</v>
      </c>
      <c r="F333" s="16">
        <f t="shared" si="37"/>
        <v>333</v>
      </c>
      <c r="G333" t="str">
        <f t="shared" si="34"/>
        <v>November</v>
      </c>
      <c r="H333" s="16">
        <f t="shared" si="35"/>
        <v>29</v>
      </c>
    </row>
    <row r="334" spans="1:8" x14ac:dyDescent="0.2">
      <c r="A334" s="16">
        <f t="shared" si="36"/>
        <v>334</v>
      </c>
      <c r="B334" t="s">
        <v>10</v>
      </c>
      <c r="C334" s="16">
        <f t="shared" si="32"/>
        <v>30</v>
      </c>
      <c r="E334" t="str">
        <f t="shared" si="33"/>
        <v>November 30</v>
      </c>
      <c r="F334" s="16">
        <f t="shared" si="37"/>
        <v>334</v>
      </c>
      <c r="G334" t="str">
        <f t="shared" si="34"/>
        <v>November</v>
      </c>
      <c r="H334" s="16">
        <f t="shared" si="35"/>
        <v>30</v>
      </c>
    </row>
    <row r="335" spans="1:8" x14ac:dyDescent="0.2">
      <c r="A335" s="16">
        <f t="shared" si="36"/>
        <v>335</v>
      </c>
      <c r="B335" t="s">
        <v>11</v>
      </c>
      <c r="C335" s="16">
        <v>1</v>
      </c>
      <c r="E335" t="str">
        <f t="shared" si="33"/>
        <v>December 1</v>
      </c>
      <c r="F335" s="16">
        <f t="shared" si="37"/>
        <v>335</v>
      </c>
      <c r="G335" t="str">
        <f t="shared" si="34"/>
        <v>December</v>
      </c>
      <c r="H335" s="16">
        <f t="shared" si="35"/>
        <v>1</v>
      </c>
    </row>
    <row r="336" spans="1:8" x14ac:dyDescent="0.2">
      <c r="A336" s="16">
        <f t="shared" si="36"/>
        <v>336</v>
      </c>
      <c r="B336" t="s">
        <v>11</v>
      </c>
      <c r="C336" s="16">
        <f>C335+1</f>
        <v>2</v>
      </c>
      <c r="E336" t="str">
        <f t="shared" si="33"/>
        <v>December 2</v>
      </c>
      <c r="F336" s="16">
        <f t="shared" si="37"/>
        <v>336</v>
      </c>
      <c r="G336" t="str">
        <f t="shared" si="34"/>
        <v>December</v>
      </c>
      <c r="H336" s="16">
        <f t="shared" si="35"/>
        <v>2</v>
      </c>
    </row>
    <row r="337" spans="1:8" x14ac:dyDescent="0.2">
      <c r="A337" s="16">
        <f t="shared" si="36"/>
        <v>337</v>
      </c>
      <c r="B337" t="s">
        <v>11</v>
      </c>
      <c r="C337" s="16">
        <f t="shared" si="32"/>
        <v>3</v>
      </c>
      <c r="E337" t="str">
        <f t="shared" si="33"/>
        <v>December 3</v>
      </c>
      <c r="F337" s="16">
        <f t="shared" si="37"/>
        <v>337</v>
      </c>
      <c r="G337" t="str">
        <f t="shared" si="34"/>
        <v>December</v>
      </c>
      <c r="H337" s="16">
        <f t="shared" si="35"/>
        <v>3</v>
      </c>
    </row>
    <row r="338" spans="1:8" x14ac:dyDescent="0.2">
      <c r="A338" s="16">
        <f t="shared" si="36"/>
        <v>338</v>
      </c>
      <c r="B338" t="s">
        <v>11</v>
      </c>
      <c r="C338" s="16">
        <f t="shared" si="32"/>
        <v>4</v>
      </c>
      <c r="E338" t="str">
        <f t="shared" si="33"/>
        <v>December 4</v>
      </c>
      <c r="F338" s="16">
        <f t="shared" si="37"/>
        <v>338</v>
      </c>
      <c r="G338" t="str">
        <f t="shared" si="34"/>
        <v>December</v>
      </c>
      <c r="H338" s="16">
        <f t="shared" si="35"/>
        <v>4</v>
      </c>
    </row>
    <row r="339" spans="1:8" x14ac:dyDescent="0.2">
      <c r="A339" s="16">
        <f t="shared" si="36"/>
        <v>339</v>
      </c>
      <c r="B339" t="s">
        <v>11</v>
      </c>
      <c r="C339" s="16">
        <f t="shared" si="32"/>
        <v>5</v>
      </c>
      <c r="E339" t="str">
        <f t="shared" si="33"/>
        <v>December 5</v>
      </c>
      <c r="F339" s="16">
        <f t="shared" si="37"/>
        <v>339</v>
      </c>
      <c r="G339" t="str">
        <f t="shared" si="34"/>
        <v>December</v>
      </c>
      <c r="H339" s="16">
        <f t="shared" si="35"/>
        <v>5</v>
      </c>
    </row>
    <row r="340" spans="1:8" x14ac:dyDescent="0.2">
      <c r="A340" s="16">
        <f t="shared" si="36"/>
        <v>340</v>
      </c>
      <c r="B340" t="s">
        <v>11</v>
      </c>
      <c r="C340" s="16">
        <f t="shared" si="32"/>
        <v>6</v>
      </c>
      <c r="E340" t="str">
        <f t="shared" si="33"/>
        <v>December 6</v>
      </c>
      <c r="F340" s="16">
        <f t="shared" si="37"/>
        <v>340</v>
      </c>
      <c r="G340" t="str">
        <f t="shared" si="34"/>
        <v>December</v>
      </c>
      <c r="H340" s="16">
        <f t="shared" si="35"/>
        <v>6</v>
      </c>
    </row>
    <row r="341" spans="1:8" x14ac:dyDescent="0.2">
      <c r="A341" s="16">
        <f t="shared" si="36"/>
        <v>341</v>
      </c>
      <c r="B341" t="s">
        <v>11</v>
      </c>
      <c r="C341" s="16">
        <f t="shared" si="32"/>
        <v>7</v>
      </c>
      <c r="E341" t="str">
        <f t="shared" si="33"/>
        <v>December 7</v>
      </c>
      <c r="F341" s="16">
        <f t="shared" si="37"/>
        <v>341</v>
      </c>
      <c r="G341" t="str">
        <f t="shared" si="34"/>
        <v>December</v>
      </c>
      <c r="H341" s="16">
        <f t="shared" si="35"/>
        <v>7</v>
      </c>
    </row>
    <row r="342" spans="1:8" x14ac:dyDescent="0.2">
      <c r="A342" s="16">
        <f t="shared" si="36"/>
        <v>342</v>
      </c>
      <c r="B342" t="s">
        <v>11</v>
      </c>
      <c r="C342" s="16">
        <f t="shared" si="32"/>
        <v>8</v>
      </c>
      <c r="E342" t="str">
        <f t="shared" si="33"/>
        <v>December 8</v>
      </c>
      <c r="F342" s="16">
        <f t="shared" si="37"/>
        <v>342</v>
      </c>
      <c r="G342" t="str">
        <f t="shared" si="34"/>
        <v>December</v>
      </c>
      <c r="H342" s="16">
        <f t="shared" si="35"/>
        <v>8</v>
      </c>
    </row>
    <row r="343" spans="1:8" x14ac:dyDescent="0.2">
      <c r="A343" s="16">
        <f t="shared" si="36"/>
        <v>343</v>
      </c>
      <c r="B343" t="s">
        <v>11</v>
      </c>
      <c r="C343" s="16">
        <f t="shared" si="32"/>
        <v>9</v>
      </c>
      <c r="E343" t="str">
        <f t="shared" si="33"/>
        <v>December 9</v>
      </c>
      <c r="F343" s="16">
        <f t="shared" si="37"/>
        <v>343</v>
      </c>
      <c r="G343" t="str">
        <f t="shared" si="34"/>
        <v>December</v>
      </c>
      <c r="H343" s="16">
        <f t="shared" si="35"/>
        <v>9</v>
      </c>
    </row>
    <row r="344" spans="1:8" x14ac:dyDescent="0.2">
      <c r="A344" s="16">
        <f t="shared" si="36"/>
        <v>344</v>
      </c>
      <c r="B344" t="s">
        <v>11</v>
      </c>
      <c r="C344" s="16">
        <f t="shared" si="32"/>
        <v>10</v>
      </c>
      <c r="E344" t="str">
        <f t="shared" si="33"/>
        <v>December 10</v>
      </c>
      <c r="F344" s="16">
        <f t="shared" si="37"/>
        <v>344</v>
      </c>
      <c r="G344" t="str">
        <f t="shared" si="34"/>
        <v>December</v>
      </c>
      <c r="H344" s="16">
        <f t="shared" si="35"/>
        <v>10</v>
      </c>
    </row>
    <row r="345" spans="1:8" x14ac:dyDescent="0.2">
      <c r="A345" s="16">
        <f t="shared" si="36"/>
        <v>345</v>
      </c>
      <c r="B345" t="s">
        <v>11</v>
      </c>
      <c r="C345" s="16">
        <f t="shared" si="32"/>
        <v>11</v>
      </c>
      <c r="E345" t="str">
        <f t="shared" si="33"/>
        <v>December 11</v>
      </c>
      <c r="F345" s="16">
        <f t="shared" si="37"/>
        <v>345</v>
      </c>
      <c r="G345" t="str">
        <f t="shared" si="34"/>
        <v>December</v>
      </c>
      <c r="H345" s="16">
        <f t="shared" si="35"/>
        <v>11</v>
      </c>
    </row>
    <row r="346" spans="1:8" x14ac:dyDescent="0.2">
      <c r="A346" s="16">
        <f t="shared" si="36"/>
        <v>346</v>
      </c>
      <c r="B346" t="s">
        <v>11</v>
      </c>
      <c r="C346" s="16">
        <f t="shared" si="32"/>
        <v>12</v>
      </c>
      <c r="E346" t="str">
        <f t="shared" si="33"/>
        <v>December 12</v>
      </c>
      <c r="F346" s="16">
        <f t="shared" si="37"/>
        <v>346</v>
      </c>
      <c r="G346" t="str">
        <f t="shared" si="34"/>
        <v>December</v>
      </c>
      <c r="H346" s="16">
        <f t="shared" si="35"/>
        <v>12</v>
      </c>
    </row>
    <row r="347" spans="1:8" x14ac:dyDescent="0.2">
      <c r="A347" s="16">
        <f t="shared" si="36"/>
        <v>347</v>
      </c>
      <c r="B347" t="s">
        <v>11</v>
      </c>
      <c r="C347" s="16">
        <f t="shared" si="32"/>
        <v>13</v>
      </c>
      <c r="E347" t="str">
        <f t="shared" si="33"/>
        <v>December 13</v>
      </c>
      <c r="F347" s="16">
        <f t="shared" si="37"/>
        <v>347</v>
      </c>
      <c r="G347" t="str">
        <f t="shared" si="34"/>
        <v>December</v>
      </c>
      <c r="H347" s="16">
        <f t="shared" si="35"/>
        <v>13</v>
      </c>
    </row>
    <row r="348" spans="1:8" x14ac:dyDescent="0.2">
      <c r="A348" s="16">
        <f t="shared" si="36"/>
        <v>348</v>
      </c>
      <c r="B348" t="s">
        <v>11</v>
      </c>
      <c r="C348" s="16">
        <f t="shared" si="32"/>
        <v>14</v>
      </c>
      <c r="E348" t="str">
        <f t="shared" si="33"/>
        <v>December 14</v>
      </c>
      <c r="F348" s="16">
        <f t="shared" si="37"/>
        <v>348</v>
      </c>
      <c r="G348" t="str">
        <f t="shared" si="34"/>
        <v>December</v>
      </c>
      <c r="H348" s="16">
        <f t="shared" si="35"/>
        <v>14</v>
      </c>
    </row>
    <row r="349" spans="1:8" x14ac:dyDescent="0.2">
      <c r="A349" s="16">
        <f t="shared" si="36"/>
        <v>349</v>
      </c>
      <c r="B349" t="s">
        <v>11</v>
      </c>
      <c r="C349" s="16">
        <f t="shared" si="32"/>
        <v>15</v>
      </c>
      <c r="E349" t="str">
        <f t="shared" si="33"/>
        <v>December 15</v>
      </c>
      <c r="F349" s="16">
        <f t="shared" si="37"/>
        <v>349</v>
      </c>
      <c r="G349" t="str">
        <f t="shared" si="34"/>
        <v>December</v>
      </c>
      <c r="H349" s="16">
        <f t="shared" si="35"/>
        <v>15</v>
      </c>
    </row>
    <row r="350" spans="1:8" x14ac:dyDescent="0.2">
      <c r="A350" s="16">
        <f t="shared" si="36"/>
        <v>350</v>
      </c>
      <c r="B350" t="s">
        <v>11</v>
      </c>
      <c r="C350" s="16">
        <f t="shared" si="32"/>
        <v>16</v>
      </c>
      <c r="E350" t="str">
        <f t="shared" si="33"/>
        <v>December 16</v>
      </c>
      <c r="F350" s="16">
        <f t="shared" si="37"/>
        <v>350</v>
      </c>
      <c r="G350" t="str">
        <f t="shared" si="34"/>
        <v>December</v>
      </c>
      <c r="H350" s="16">
        <f t="shared" si="35"/>
        <v>16</v>
      </c>
    </row>
    <row r="351" spans="1:8" x14ac:dyDescent="0.2">
      <c r="A351" s="16">
        <f t="shared" si="36"/>
        <v>351</v>
      </c>
      <c r="B351" t="s">
        <v>11</v>
      </c>
      <c r="C351" s="16">
        <f t="shared" si="32"/>
        <v>17</v>
      </c>
      <c r="E351" t="str">
        <f t="shared" si="33"/>
        <v>December 17</v>
      </c>
      <c r="F351" s="16">
        <f t="shared" si="37"/>
        <v>351</v>
      </c>
      <c r="G351" t="str">
        <f t="shared" si="34"/>
        <v>December</v>
      </c>
      <c r="H351" s="16">
        <f t="shared" si="35"/>
        <v>17</v>
      </c>
    </row>
    <row r="352" spans="1:8" x14ac:dyDescent="0.2">
      <c r="A352" s="16">
        <f t="shared" si="36"/>
        <v>352</v>
      </c>
      <c r="B352" t="s">
        <v>11</v>
      </c>
      <c r="C352" s="16">
        <f t="shared" si="32"/>
        <v>18</v>
      </c>
      <c r="E352" t="str">
        <f t="shared" si="33"/>
        <v>December 18</v>
      </c>
      <c r="F352" s="16">
        <f t="shared" si="37"/>
        <v>352</v>
      </c>
      <c r="G352" t="str">
        <f t="shared" si="34"/>
        <v>December</v>
      </c>
      <c r="H352" s="16">
        <f t="shared" si="35"/>
        <v>18</v>
      </c>
    </row>
    <row r="353" spans="1:8" x14ac:dyDescent="0.2">
      <c r="A353" s="16">
        <f t="shared" si="36"/>
        <v>353</v>
      </c>
      <c r="B353" t="s">
        <v>11</v>
      </c>
      <c r="C353" s="16">
        <f t="shared" si="32"/>
        <v>19</v>
      </c>
      <c r="E353" t="str">
        <f t="shared" si="33"/>
        <v>December 19</v>
      </c>
      <c r="F353" s="16">
        <f t="shared" si="37"/>
        <v>353</v>
      </c>
      <c r="G353" t="str">
        <f t="shared" si="34"/>
        <v>December</v>
      </c>
      <c r="H353" s="16">
        <f t="shared" si="35"/>
        <v>19</v>
      </c>
    </row>
    <row r="354" spans="1:8" x14ac:dyDescent="0.2">
      <c r="A354" s="16">
        <f t="shared" si="36"/>
        <v>354</v>
      </c>
      <c r="B354" t="s">
        <v>11</v>
      </c>
      <c r="C354" s="16">
        <f t="shared" si="32"/>
        <v>20</v>
      </c>
      <c r="E354" t="str">
        <f t="shared" si="33"/>
        <v>December 20</v>
      </c>
      <c r="F354" s="16">
        <f t="shared" si="37"/>
        <v>354</v>
      </c>
      <c r="G354" t="str">
        <f t="shared" si="34"/>
        <v>December</v>
      </c>
      <c r="H354" s="16">
        <f t="shared" si="35"/>
        <v>20</v>
      </c>
    </row>
    <row r="355" spans="1:8" x14ac:dyDescent="0.2">
      <c r="A355" s="16">
        <f t="shared" si="36"/>
        <v>355</v>
      </c>
      <c r="B355" t="s">
        <v>11</v>
      </c>
      <c r="C355" s="16">
        <f t="shared" si="32"/>
        <v>21</v>
      </c>
      <c r="E355" t="str">
        <f t="shared" si="33"/>
        <v>December 21</v>
      </c>
      <c r="F355" s="16">
        <f t="shared" si="37"/>
        <v>355</v>
      </c>
      <c r="G355" t="str">
        <f t="shared" si="34"/>
        <v>December</v>
      </c>
      <c r="H355" s="16">
        <f t="shared" si="35"/>
        <v>21</v>
      </c>
    </row>
    <row r="356" spans="1:8" x14ac:dyDescent="0.2">
      <c r="A356" s="16">
        <f t="shared" si="36"/>
        <v>356</v>
      </c>
      <c r="B356" t="s">
        <v>11</v>
      </c>
      <c r="C356" s="16">
        <f t="shared" si="32"/>
        <v>22</v>
      </c>
      <c r="E356" t="str">
        <f t="shared" si="33"/>
        <v>December 22</v>
      </c>
      <c r="F356" s="16">
        <f t="shared" si="37"/>
        <v>356</v>
      </c>
      <c r="G356" t="str">
        <f t="shared" si="34"/>
        <v>December</v>
      </c>
      <c r="H356" s="16">
        <f t="shared" si="35"/>
        <v>22</v>
      </c>
    </row>
    <row r="357" spans="1:8" x14ac:dyDescent="0.2">
      <c r="A357" s="16">
        <f t="shared" si="36"/>
        <v>357</v>
      </c>
      <c r="B357" t="s">
        <v>11</v>
      </c>
      <c r="C357" s="16">
        <f t="shared" si="32"/>
        <v>23</v>
      </c>
      <c r="E357" t="str">
        <f t="shared" si="33"/>
        <v>December 23</v>
      </c>
      <c r="F357" s="16">
        <f t="shared" si="37"/>
        <v>357</v>
      </c>
      <c r="G357" t="str">
        <f t="shared" si="34"/>
        <v>December</v>
      </c>
      <c r="H357" s="16">
        <f t="shared" si="35"/>
        <v>23</v>
      </c>
    </row>
    <row r="358" spans="1:8" x14ac:dyDescent="0.2">
      <c r="A358" s="16">
        <f t="shared" si="36"/>
        <v>358</v>
      </c>
      <c r="B358" t="s">
        <v>11</v>
      </c>
      <c r="C358" s="16">
        <f t="shared" si="32"/>
        <v>24</v>
      </c>
      <c r="E358" t="str">
        <f t="shared" si="33"/>
        <v>December 24</v>
      </c>
      <c r="F358" s="16">
        <f t="shared" si="37"/>
        <v>358</v>
      </c>
      <c r="G358" t="str">
        <f t="shared" si="34"/>
        <v>December</v>
      </c>
      <c r="H358" s="16">
        <f t="shared" si="35"/>
        <v>24</v>
      </c>
    </row>
    <row r="359" spans="1:8" x14ac:dyDescent="0.2">
      <c r="A359" s="16">
        <f t="shared" si="36"/>
        <v>359</v>
      </c>
      <c r="B359" t="s">
        <v>11</v>
      </c>
      <c r="C359" s="16">
        <f t="shared" si="32"/>
        <v>25</v>
      </c>
      <c r="E359" t="str">
        <f t="shared" si="33"/>
        <v>December 25</v>
      </c>
      <c r="F359" s="16">
        <f t="shared" si="37"/>
        <v>359</v>
      </c>
      <c r="G359" t="str">
        <f t="shared" si="34"/>
        <v>December</v>
      </c>
      <c r="H359" s="16">
        <f t="shared" si="35"/>
        <v>25</v>
      </c>
    </row>
    <row r="360" spans="1:8" x14ac:dyDescent="0.2">
      <c r="A360" s="16">
        <f t="shared" si="36"/>
        <v>360</v>
      </c>
      <c r="B360" t="s">
        <v>11</v>
      </c>
      <c r="C360" s="16">
        <f t="shared" si="32"/>
        <v>26</v>
      </c>
      <c r="E360" t="str">
        <f t="shared" si="33"/>
        <v>December 26</v>
      </c>
      <c r="F360" s="16">
        <f t="shared" si="37"/>
        <v>360</v>
      </c>
      <c r="G360" t="str">
        <f t="shared" si="34"/>
        <v>December</v>
      </c>
      <c r="H360" s="16">
        <f t="shared" si="35"/>
        <v>26</v>
      </c>
    </row>
    <row r="361" spans="1:8" x14ac:dyDescent="0.2">
      <c r="A361" s="16">
        <f t="shared" si="36"/>
        <v>361</v>
      </c>
      <c r="B361" t="s">
        <v>11</v>
      </c>
      <c r="C361" s="16">
        <f t="shared" si="32"/>
        <v>27</v>
      </c>
      <c r="E361" t="str">
        <f t="shared" si="33"/>
        <v>December 27</v>
      </c>
      <c r="F361" s="16">
        <f t="shared" si="37"/>
        <v>361</v>
      </c>
      <c r="G361" t="str">
        <f t="shared" si="34"/>
        <v>December</v>
      </c>
      <c r="H361" s="16">
        <f t="shared" si="35"/>
        <v>27</v>
      </c>
    </row>
    <row r="362" spans="1:8" x14ac:dyDescent="0.2">
      <c r="A362" s="16">
        <f t="shared" si="36"/>
        <v>362</v>
      </c>
      <c r="B362" t="s">
        <v>11</v>
      </c>
      <c r="C362" s="16">
        <f t="shared" si="32"/>
        <v>28</v>
      </c>
      <c r="E362" t="str">
        <f t="shared" si="33"/>
        <v>December 28</v>
      </c>
      <c r="F362" s="16">
        <f t="shared" si="37"/>
        <v>362</v>
      </c>
      <c r="G362" t="str">
        <f t="shared" si="34"/>
        <v>December</v>
      </c>
      <c r="H362" s="16">
        <f t="shared" si="35"/>
        <v>28</v>
      </c>
    </row>
    <row r="363" spans="1:8" x14ac:dyDescent="0.2">
      <c r="A363" s="16">
        <f t="shared" si="36"/>
        <v>363</v>
      </c>
      <c r="B363" t="s">
        <v>11</v>
      </c>
      <c r="C363" s="16">
        <f t="shared" si="32"/>
        <v>29</v>
      </c>
      <c r="E363" t="str">
        <f t="shared" si="33"/>
        <v>December 29</v>
      </c>
      <c r="F363" s="16">
        <f t="shared" si="37"/>
        <v>363</v>
      </c>
      <c r="G363" t="str">
        <f t="shared" si="34"/>
        <v>December</v>
      </c>
      <c r="H363" s="16">
        <f t="shared" si="35"/>
        <v>29</v>
      </c>
    </row>
    <row r="364" spans="1:8" x14ac:dyDescent="0.2">
      <c r="A364" s="16">
        <f t="shared" si="36"/>
        <v>364</v>
      </c>
      <c r="B364" t="s">
        <v>11</v>
      </c>
      <c r="C364" s="16">
        <f t="shared" si="32"/>
        <v>30</v>
      </c>
      <c r="E364" t="str">
        <f t="shared" si="33"/>
        <v>December 30</v>
      </c>
      <c r="F364" s="16">
        <f t="shared" si="37"/>
        <v>364</v>
      </c>
      <c r="G364" t="str">
        <f t="shared" si="34"/>
        <v>December</v>
      </c>
      <c r="H364" s="16">
        <f t="shared" si="35"/>
        <v>30</v>
      </c>
    </row>
    <row r="365" spans="1:8" x14ac:dyDescent="0.2">
      <c r="A365" s="16">
        <f t="shared" si="36"/>
        <v>365</v>
      </c>
      <c r="B365" t="s">
        <v>11</v>
      </c>
      <c r="C365" s="16">
        <f t="shared" si="32"/>
        <v>31</v>
      </c>
      <c r="E365" t="str">
        <f t="shared" si="33"/>
        <v>December 31</v>
      </c>
      <c r="F365" s="16">
        <f t="shared" si="37"/>
        <v>365</v>
      </c>
      <c r="G365" t="str">
        <f t="shared" si="34"/>
        <v>December</v>
      </c>
      <c r="H365" s="16">
        <f t="shared" si="35"/>
        <v>31</v>
      </c>
    </row>
    <row r="366" spans="1:8" x14ac:dyDescent="0.2">
      <c r="A366" s="16">
        <v>1</v>
      </c>
      <c r="B366" t="s">
        <v>0</v>
      </c>
      <c r="C366" s="16">
        <v>1</v>
      </c>
      <c r="E366" t="str">
        <f>B366 &amp; " " &amp;C366</f>
        <v>January 1</v>
      </c>
      <c r="F366" s="16">
        <f>F365+1</f>
        <v>366</v>
      </c>
      <c r="G366" t="str">
        <f t="shared" si="34"/>
        <v>January</v>
      </c>
      <c r="H366" s="16">
        <f t="shared" si="35"/>
        <v>1</v>
      </c>
    </row>
    <row r="367" spans="1:8" x14ac:dyDescent="0.2">
      <c r="A367" s="16">
        <f>A366+1</f>
        <v>2</v>
      </c>
      <c r="B367" t="s">
        <v>0</v>
      </c>
      <c r="C367" s="16">
        <f>C366+1</f>
        <v>2</v>
      </c>
      <c r="E367" t="str">
        <f t="shared" ref="E367:E430" si="38">B367 &amp; " " &amp;C367</f>
        <v>January 2</v>
      </c>
      <c r="F367" s="16">
        <f>F366+1</f>
        <v>367</v>
      </c>
      <c r="G367" t="str">
        <f t="shared" si="34"/>
        <v>January</v>
      </c>
      <c r="H367" s="16">
        <f t="shared" si="35"/>
        <v>2</v>
      </c>
    </row>
    <row r="368" spans="1:8" x14ac:dyDescent="0.2">
      <c r="A368" s="16">
        <f t="shared" ref="A368:A431" si="39">A367+1</f>
        <v>3</v>
      </c>
      <c r="B368" t="s">
        <v>0</v>
      </c>
      <c r="C368" s="16">
        <f t="shared" ref="C368:C396" si="40">C367+1</f>
        <v>3</v>
      </c>
      <c r="E368" t="str">
        <f t="shared" si="38"/>
        <v>January 3</v>
      </c>
      <c r="F368" s="16">
        <f t="shared" ref="F368:F431" si="41">F367+1</f>
        <v>368</v>
      </c>
      <c r="G368" t="str">
        <f t="shared" si="34"/>
        <v>January</v>
      </c>
      <c r="H368" s="16">
        <f t="shared" si="35"/>
        <v>3</v>
      </c>
    </row>
    <row r="369" spans="1:8" x14ac:dyDescent="0.2">
      <c r="A369" s="16">
        <f t="shared" si="39"/>
        <v>4</v>
      </c>
      <c r="B369" t="s">
        <v>0</v>
      </c>
      <c r="C369" s="16">
        <f t="shared" si="40"/>
        <v>4</v>
      </c>
      <c r="E369" t="str">
        <f t="shared" si="38"/>
        <v>January 4</v>
      </c>
      <c r="F369" s="16">
        <f t="shared" si="41"/>
        <v>369</v>
      </c>
      <c r="G369" t="str">
        <f t="shared" si="34"/>
        <v>January</v>
      </c>
      <c r="H369" s="16">
        <f t="shared" si="35"/>
        <v>4</v>
      </c>
    </row>
    <row r="370" spans="1:8" x14ac:dyDescent="0.2">
      <c r="A370" s="16">
        <f t="shared" si="39"/>
        <v>5</v>
      </c>
      <c r="B370" t="s">
        <v>0</v>
      </c>
      <c r="C370" s="16">
        <f t="shared" si="40"/>
        <v>5</v>
      </c>
      <c r="E370" t="str">
        <f t="shared" si="38"/>
        <v>January 5</v>
      </c>
      <c r="F370" s="16">
        <f t="shared" si="41"/>
        <v>370</v>
      </c>
      <c r="G370" t="str">
        <f t="shared" si="34"/>
        <v>January</v>
      </c>
      <c r="H370" s="16">
        <f t="shared" si="35"/>
        <v>5</v>
      </c>
    </row>
    <row r="371" spans="1:8" x14ac:dyDescent="0.2">
      <c r="A371" s="16">
        <f t="shared" si="39"/>
        <v>6</v>
      </c>
      <c r="B371" t="s">
        <v>0</v>
      </c>
      <c r="C371" s="16">
        <f t="shared" si="40"/>
        <v>6</v>
      </c>
      <c r="E371" t="str">
        <f t="shared" si="38"/>
        <v>January 6</v>
      </c>
      <c r="F371" s="16">
        <f t="shared" si="41"/>
        <v>371</v>
      </c>
      <c r="G371" t="str">
        <f t="shared" si="34"/>
        <v>January</v>
      </c>
      <c r="H371" s="16">
        <f t="shared" si="35"/>
        <v>6</v>
      </c>
    </row>
    <row r="372" spans="1:8" x14ac:dyDescent="0.2">
      <c r="A372" s="16">
        <f t="shared" si="39"/>
        <v>7</v>
      </c>
      <c r="B372" t="s">
        <v>0</v>
      </c>
      <c r="C372" s="16">
        <f t="shared" si="40"/>
        <v>7</v>
      </c>
      <c r="E372" t="str">
        <f t="shared" si="38"/>
        <v>January 7</v>
      </c>
      <c r="F372" s="16">
        <f t="shared" si="41"/>
        <v>372</v>
      </c>
      <c r="G372" t="str">
        <f t="shared" si="34"/>
        <v>January</v>
      </c>
      <c r="H372" s="16">
        <f t="shared" si="35"/>
        <v>7</v>
      </c>
    </row>
    <row r="373" spans="1:8" x14ac:dyDescent="0.2">
      <c r="A373" s="16">
        <f t="shared" si="39"/>
        <v>8</v>
      </c>
      <c r="B373" t="s">
        <v>0</v>
      </c>
      <c r="C373" s="16">
        <f t="shared" si="40"/>
        <v>8</v>
      </c>
      <c r="E373" t="str">
        <f t="shared" si="38"/>
        <v>January 8</v>
      </c>
      <c r="F373" s="16">
        <f t="shared" si="41"/>
        <v>373</v>
      </c>
      <c r="G373" t="str">
        <f t="shared" si="34"/>
        <v>January</v>
      </c>
      <c r="H373" s="16">
        <f t="shared" si="35"/>
        <v>8</v>
      </c>
    </row>
    <row r="374" spans="1:8" x14ac:dyDescent="0.2">
      <c r="A374" s="16">
        <f t="shared" si="39"/>
        <v>9</v>
      </c>
      <c r="B374" t="s">
        <v>0</v>
      </c>
      <c r="C374" s="16">
        <f t="shared" si="40"/>
        <v>9</v>
      </c>
      <c r="E374" t="str">
        <f t="shared" si="38"/>
        <v>January 9</v>
      </c>
      <c r="F374" s="16">
        <f t="shared" si="41"/>
        <v>374</v>
      </c>
      <c r="G374" t="str">
        <f t="shared" si="34"/>
        <v>January</v>
      </c>
      <c r="H374" s="16">
        <f t="shared" si="35"/>
        <v>9</v>
      </c>
    </row>
    <row r="375" spans="1:8" x14ac:dyDescent="0.2">
      <c r="A375" s="16">
        <f t="shared" si="39"/>
        <v>10</v>
      </c>
      <c r="B375" t="s">
        <v>0</v>
      </c>
      <c r="C375" s="16">
        <f t="shared" si="40"/>
        <v>10</v>
      </c>
      <c r="E375" t="str">
        <f t="shared" si="38"/>
        <v>January 10</v>
      </c>
      <c r="F375" s="16">
        <f t="shared" si="41"/>
        <v>375</v>
      </c>
      <c r="G375" t="str">
        <f t="shared" si="34"/>
        <v>January</v>
      </c>
      <c r="H375" s="16">
        <f t="shared" si="35"/>
        <v>10</v>
      </c>
    </row>
    <row r="376" spans="1:8" x14ac:dyDescent="0.2">
      <c r="A376" s="16">
        <f t="shared" si="39"/>
        <v>11</v>
      </c>
      <c r="B376" t="s">
        <v>0</v>
      </c>
      <c r="C376" s="16">
        <f t="shared" si="40"/>
        <v>11</v>
      </c>
      <c r="E376" t="str">
        <f t="shared" si="38"/>
        <v>January 11</v>
      </c>
      <c r="F376" s="16">
        <f t="shared" si="41"/>
        <v>376</v>
      </c>
      <c r="G376" t="str">
        <f t="shared" si="34"/>
        <v>January</v>
      </c>
      <c r="H376" s="16">
        <f t="shared" si="35"/>
        <v>11</v>
      </c>
    </row>
    <row r="377" spans="1:8" x14ac:dyDescent="0.2">
      <c r="A377" s="16">
        <f t="shared" si="39"/>
        <v>12</v>
      </c>
      <c r="B377" t="s">
        <v>0</v>
      </c>
      <c r="C377" s="16">
        <f t="shared" si="40"/>
        <v>12</v>
      </c>
      <c r="E377" t="str">
        <f t="shared" si="38"/>
        <v>January 12</v>
      </c>
      <c r="F377" s="16">
        <f t="shared" si="41"/>
        <v>377</v>
      </c>
      <c r="G377" t="str">
        <f t="shared" si="34"/>
        <v>January</v>
      </c>
      <c r="H377" s="16">
        <f t="shared" si="35"/>
        <v>12</v>
      </c>
    </row>
    <row r="378" spans="1:8" x14ac:dyDescent="0.2">
      <c r="A378" s="16">
        <f t="shared" si="39"/>
        <v>13</v>
      </c>
      <c r="B378" t="s">
        <v>0</v>
      </c>
      <c r="C378" s="16">
        <f t="shared" si="40"/>
        <v>13</v>
      </c>
      <c r="E378" t="str">
        <f t="shared" si="38"/>
        <v>January 13</v>
      </c>
      <c r="F378" s="16">
        <f t="shared" si="41"/>
        <v>378</v>
      </c>
      <c r="G378" t="str">
        <f t="shared" si="34"/>
        <v>January</v>
      </c>
      <c r="H378" s="16">
        <f t="shared" si="35"/>
        <v>13</v>
      </c>
    </row>
    <row r="379" spans="1:8" x14ac:dyDescent="0.2">
      <c r="A379" s="16">
        <f t="shared" si="39"/>
        <v>14</v>
      </c>
      <c r="B379" t="s">
        <v>0</v>
      </c>
      <c r="C379" s="16">
        <f t="shared" si="40"/>
        <v>14</v>
      </c>
      <c r="E379" t="str">
        <f t="shared" si="38"/>
        <v>January 14</v>
      </c>
      <c r="F379" s="16">
        <f t="shared" si="41"/>
        <v>379</v>
      </c>
      <c r="G379" t="str">
        <f t="shared" si="34"/>
        <v>January</v>
      </c>
      <c r="H379" s="16">
        <f t="shared" si="35"/>
        <v>14</v>
      </c>
    </row>
    <row r="380" spans="1:8" x14ac:dyDescent="0.2">
      <c r="A380" s="16">
        <f t="shared" si="39"/>
        <v>15</v>
      </c>
      <c r="B380" t="s">
        <v>0</v>
      </c>
      <c r="C380" s="16">
        <f t="shared" si="40"/>
        <v>15</v>
      </c>
      <c r="E380" t="str">
        <f t="shared" si="38"/>
        <v>January 15</v>
      </c>
      <c r="F380" s="16">
        <f t="shared" si="41"/>
        <v>380</v>
      </c>
      <c r="G380" t="str">
        <f t="shared" si="34"/>
        <v>January</v>
      </c>
      <c r="H380" s="16">
        <f t="shared" si="35"/>
        <v>15</v>
      </c>
    </row>
    <row r="381" spans="1:8" x14ac:dyDescent="0.2">
      <c r="A381" s="16">
        <f t="shared" si="39"/>
        <v>16</v>
      </c>
      <c r="B381" t="s">
        <v>0</v>
      </c>
      <c r="C381" s="16">
        <f t="shared" si="40"/>
        <v>16</v>
      </c>
      <c r="E381" t="str">
        <f t="shared" si="38"/>
        <v>January 16</v>
      </c>
      <c r="F381" s="16">
        <f t="shared" si="41"/>
        <v>381</v>
      </c>
      <c r="G381" t="str">
        <f t="shared" si="34"/>
        <v>January</v>
      </c>
      <c r="H381" s="16">
        <f t="shared" si="35"/>
        <v>16</v>
      </c>
    </row>
    <row r="382" spans="1:8" x14ac:dyDescent="0.2">
      <c r="A382" s="16">
        <f t="shared" si="39"/>
        <v>17</v>
      </c>
      <c r="B382" t="s">
        <v>0</v>
      </c>
      <c r="C382" s="16">
        <f t="shared" si="40"/>
        <v>17</v>
      </c>
      <c r="E382" t="str">
        <f t="shared" si="38"/>
        <v>January 17</v>
      </c>
      <c r="F382" s="16">
        <f t="shared" si="41"/>
        <v>382</v>
      </c>
      <c r="G382" t="str">
        <f t="shared" si="34"/>
        <v>January</v>
      </c>
      <c r="H382" s="16">
        <f t="shared" si="35"/>
        <v>17</v>
      </c>
    </row>
    <row r="383" spans="1:8" x14ac:dyDescent="0.2">
      <c r="A383" s="16">
        <f t="shared" si="39"/>
        <v>18</v>
      </c>
      <c r="B383" t="s">
        <v>0</v>
      </c>
      <c r="C383" s="16">
        <f t="shared" si="40"/>
        <v>18</v>
      </c>
      <c r="E383" t="str">
        <f t="shared" si="38"/>
        <v>January 18</v>
      </c>
      <c r="F383" s="16">
        <f t="shared" si="41"/>
        <v>383</v>
      </c>
      <c r="G383" t="str">
        <f t="shared" si="34"/>
        <v>January</v>
      </c>
      <c r="H383" s="16">
        <f t="shared" si="35"/>
        <v>18</v>
      </c>
    </row>
    <row r="384" spans="1:8" x14ac:dyDescent="0.2">
      <c r="A384" s="16">
        <f t="shared" si="39"/>
        <v>19</v>
      </c>
      <c r="B384" t="s">
        <v>0</v>
      </c>
      <c r="C384" s="16">
        <f t="shared" si="40"/>
        <v>19</v>
      </c>
      <c r="E384" t="str">
        <f t="shared" si="38"/>
        <v>January 19</v>
      </c>
      <c r="F384" s="16">
        <f t="shared" si="41"/>
        <v>384</v>
      </c>
      <c r="G384" t="str">
        <f t="shared" si="34"/>
        <v>January</v>
      </c>
      <c r="H384" s="16">
        <f t="shared" si="35"/>
        <v>19</v>
      </c>
    </row>
    <row r="385" spans="1:8" x14ac:dyDescent="0.2">
      <c r="A385" s="16">
        <f t="shared" si="39"/>
        <v>20</v>
      </c>
      <c r="B385" t="s">
        <v>0</v>
      </c>
      <c r="C385" s="16">
        <f t="shared" si="40"/>
        <v>20</v>
      </c>
      <c r="E385" t="str">
        <f t="shared" si="38"/>
        <v>January 20</v>
      </c>
      <c r="F385" s="16">
        <f t="shared" si="41"/>
        <v>385</v>
      </c>
      <c r="G385" t="str">
        <f t="shared" ref="G385:G448" si="42">B385</f>
        <v>January</v>
      </c>
      <c r="H385" s="16">
        <f t="shared" ref="H385:H448" si="43">C385</f>
        <v>20</v>
      </c>
    </row>
    <row r="386" spans="1:8" x14ac:dyDescent="0.2">
      <c r="A386" s="16">
        <f t="shared" si="39"/>
        <v>21</v>
      </c>
      <c r="B386" t="s">
        <v>0</v>
      </c>
      <c r="C386" s="16">
        <f t="shared" si="40"/>
        <v>21</v>
      </c>
      <c r="E386" t="str">
        <f t="shared" si="38"/>
        <v>January 21</v>
      </c>
      <c r="F386" s="16">
        <f t="shared" si="41"/>
        <v>386</v>
      </c>
      <c r="G386" t="str">
        <f t="shared" si="42"/>
        <v>January</v>
      </c>
      <c r="H386" s="16">
        <f t="shared" si="43"/>
        <v>21</v>
      </c>
    </row>
    <row r="387" spans="1:8" x14ac:dyDescent="0.2">
      <c r="A387" s="16">
        <f t="shared" si="39"/>
        <v>22</v>
      </c>
      <c r="B387" t="s">
        <v>0</v>
      </c>
      <c r="C387" s="16">
        <f t="shared" si="40"/>
        <v>22</v>
      </c>
      <c r="E387" t="str">
        <f t="shared" si="38"/>
        <v>January 22</v>
      </c>
      <c r="F387" s="16">
        <f t="shared" si="41"/>
        <v>387</v>
      </c>
      <c r="G387" t="str">
        <f t="shared" si="42"/>
        <v>January</v>
      </c>
      <c r="H387" s="16">
        <f t="shared" si="43"/>
        <v>22</v>
      </c>
    </row>
    <row r="388" spans="1:8" x14ac:dyDescent="0.2">
      <c r="A388" s="16">
        <f t="shared" si="39"/>
        <v>23</v>
      </c>
      <c r="B388" t="s">
        <v>0</v>
      </c>
      <c r="C388" s="16">
        <f t="shared" si="40"/>
        <v>23</v>
      </c>
      <c r="E388" t="str">
        <f t="shared" si="38"/>
        <v>January 23</v>
      </c>
      <c r="F388" s="16">
        <f t="shared" si="41"/>
        <v>388</v>
      </c>
      <c r="G388" t="str">
        <f t="shared" si="42"/>
        <v>January</v>
      </c>
      <c r="H388" s="16">
        <f t="shared" si="43"/>
        <v>23</v>
      </c>
    </row>
    <row r="389" spans="1:8" x14ac:dyDescent="0.2">
      <c r="A389" s="16">
        <f t="shared" si="39"/>
        <v>24</v>
      </c>
      <c r="B389" t="s">
        <v>0</v>
      </c>
      <c r="C389" s="16">
        <f t="shared" si="40"/>
        <v>24</v>
      </c>
      <c r="E389" t="str">
        <f t="shared" si="38"/>
        <v>January 24</v>
      </c>
      <c r="F389" s="16">
        <f t="shared" si="41"/>
        <v>389</v>
      </c>
      <c r="G389" t="str">
        <f t="shared" si="42"/>
        <v>January</v>
      </c>
      <c r="H389" s="16">
        <f t="shared" si="43"/>
        <v>24</v>
      </c>
    </row>
    <row r="390" spans="1:8" x14ac:dyDescent="0.2">
      <c r="A390" s="16">
        <f t="shared" si="39"/>
        <v>25</v>
      </c>
      <c r="B390" t="s">
        <v>0</v>
      </c>
      <c r="C390" s="16">
        <f t="shared" si="40"/>
        <v>25</v>
      </c>
      <c r="E390" t="str">
        <f t="shared" si="38"/>
        <v>January 25</v>
      </c>
      <c r="F390" s="16">
        <f t="shared" si="41"/>
        <v>390</v>
      </c>
      <c r="G390" t="str">
        <f t="shared" si="42"/>
        <v>January</v>
      </c>
      <c r="H390" s="16">
        <f t="shared" si="43"/>
        <v>25</v>
      </c>
    </row>
    <row r="391" spans="1:8" x14ac:dyDescent="0.2">
      <c r="A391" s="16">
        <f t="shared" si="39"/>
        <v>26</v>
      </c>
      <c r="B391" t="s">
        <v>0</v>
      </c>
      <c r="C391" s="16">
        <f t="shared" si="40"/>
        <v>26</v>
      </c>
      <c r="E391" t="str">
        <f t="shared" si="38"/>
        <v>January 26</v>
      </c>
      <c r="F391" s="16">
        <f t="shared" si="41"/>
        <v>391</v>
      </c>
      <c r="G391" t="str">
        <f t="shared" si="42"/>
        <v>January</v>
      </c>
      <c r="H391" s="16">
        <f t="shared" si="43"/>
        <v>26</v>
      </c>
    </row>
    <row r="392" spans="1:8" x14ac:dyDescent="0.2">
      <c r="A392" s="16">
        <f t="shared" si="39"/>
        <v>27</v>
      </c>
      <c r="B392" t="s">
        <v>0</v>
      </c>
      <c r="C392" s="16">
        <f t="shared" si="40"/>
        <v>27</v>
      </c>
      <c r="E392" t="str">
        <f t="shared" si="38"/>
        <v>January 27</v>
      </c>
      <c r="F392" s="16">
        <f t="shared" si="41"/>
        <v>392</v>
      </c>
      <c r="G392" t="str">
        <f t="shared" si="42"/>
        <v>January</v>
      </c>
      <c r="H392" s="16">
        <f t="shared" si="43"/>
        <v>27</v>
      </c>
    </row>
    <row r="393" spans="1:8" x14ac:dyDescent="0.2">
      <c r="A393" s="16">
        <f t="shared" si="39"/>
        <v>28</v>
      </c>
      <c r="B393" t="s">
        <v>0</v>
      </c>
      <c r="C393" s="16">
        <f t="shared" si="40"/>
        <v>28</v>
      </c>
      <c r="E393" t="str">
        <f t="shared" si="38"/>
        <v>January 28</v>
      </c>
      <c r="F393" s="16">
        <f t="shared" si="41"/>
        <v>393</v>
      </c>
      <c r="G393" t="str">
        <f t="shared" si="42"/>
        <v>January</v>
      </c>
      <c r="H393" s="16">
        <f t="shared" si="43"/>
        <v>28</v>
      </c>
    </row>
    <row r="394" spans="1:8" x14ac:dyDescent="0.2">
      <c r="A394" s="16">
        <f t="shared" si="39"/>
        <v>29</v>
      </c>
      <c r="B394" t="s">
        <v>0</v>
      </c>
      <c r="C394" s="16">
        <f t="shared" si="40"/>
        <v>29</v>
      </c>
      <c r="E394" t="str">
        <f t="shared" si="38"/>
        <v>January 29</v>
      </c>
      <c r="F394" s="16">
        <f t="shared" si="41"/>
        <v>394</v>
      </c>
      <c r="G394" t="str">
        <f t="shared" si="42"/>
        <v>January</v>
      </c>
      <c r="H394" s="16">
        <f t="shared" si="43"/>
        <v>29</v>
      </c>
    </row>
    <row r="395" spans="1:8" x14ac:dyDescent="0.2">
      <c r="A395" s="16">
        <f t="shared" si="39"/>
        <v>30</v>
      </c>
      <c r="B395" t="s">
        <v>0</v>
      </c>
      <c r="C395" s="16">
        <f t="shared" si="40"/>
        <v>30</v>
      </c>
      <c r="E395" t="str">
        <f t="shared" si="38"/>
        <v>January 30</v>
      </c>
      <c r="F395" s="16">
        <f t="shared" si="41"/>
        <v>395</v>
      </c>
      <c r="G395" t="str">
        <f t="shared" si="42"/>
        <v>January</v>
      </c>
      <c r="H395" s="16">
        <f t="shared" si="43"/>
        <v>30</v>
      </c>
    </row>
    <row r="396" spans="1:8" x14ac:dyDescent="0.2">
      <c r="A396" s="16">
        <f t="shared" si="39"/>
        <v>31</v>
      </c>
      <c r="B396" t="s">
        <v>0</v>
      </c>
      <c r="C396" s="16">
        <f t="shared" si="40"/>
        <v>31</v>
      </c>
      <c r="D396" s="16">
        <v>31</v>
      </c>
      <c r="E396" t="str">
        <f t="shared" si="38"/>
        <v>January 31</v>
      </c>
      <c r="F396" s="16">
        <f t="shared" si="41"/>
        <v>396</v>
      </c>
      <c r="G396" t="str">
        <f t="shared" si="42"/>
        <v>January</v>
      </c>
      <c r="H396" s="16">
        <f t="shared" si="43"/>
        <v>31</v>
      </c>
    </row>
    <row r="397" spans="1:8" x14ac:dyDescent="0.2">
      <c r="A397" s="16">
        <f t="shared" si="39"/>
        <v>32</v>
      </c>
      <c r="B397" t="s">
        <v>1</v>
      </c>
      <c r="C397" s="16">
        <v>1</v>
      </c>
      <c r="E397" t="str">
        <f t="shared" si="38"/>
        <v>February 1</v>
      </c>
      <c r="F397" s="16">
        <f t="shared" si="41"/>
        <v>397</v>
      </c>
      <c r="G397" t="str">
        <f t="shared" si="42"/>
        <v>February</v>
      </c>
      <c r="H397" s="16">
        <f t="shared" si="43"/>
        <v>1</v>
      </c>
    </row>
    <row r="398" spans="1:8" x14ac:dyDescent="0.2">
      <c r="A398" s="16">
        <f t="shared" si="39"/>
        <v>33</v>
      </c>
      <c r="B398" t="s">
        <v>1</v>
      </c>
      <c r="C398" s="16">
        <f>C397+1</f>
        <v>2</v>
      </c>
      <c r="E398" t="str">
        <f t="shared" si="38"/>
        <v>February 2</v>
      </c>
      <c r="F398" s="16">
        <f t="shared" si="41"/>
        <v>398</v>
      </c>
      <c r="G398" t="str">
        <f t="shared" si="42"/>
        <v>February</v>
      </c>
      <c r="H398" s="16">
        <f t="shared" si="43"/>
        <v>2</v>
      </c>
    </row>
    <row r="399" spans="1:8" x14ac:dyDescent="0.2">
      <c r="A399" s="16">
        <f t="shared" si="39"/>
        <v>34</v>
      </c>
      <c r="B399" t="s">
        <v>1</v>
      </c>
      <c r="C399" s="16">
        <f t="shared" ref="C399:C423" si="44">C398+1</f>
        <v>3</v>
      </c>
      <c r="E399" t="str">
        <f t="shared" si="38"/>
        <v>February 3</v>
      </c>
      <c r="F399" s="16">
        <f t="shared" si="41"/>
        <v>399</v>
      </c>
      <c r="G399" t="str">
        <f t="shared" si="42"/>
        <v>February</v>
      </c>
      <c r="H399" s="16">
        <f t="shared" si="43"/>
        <v>3</v>
      </c>
    </row>
    <row r="400" spans="1:8" x14ac:dyDescent="0.2">
      <c r="A400" s="16">
        <f t="shared" si="39"/>
        <v>35</v>
      </c>
      <c r="B400" t="s">
        <v>1</v>
      </c>
      <c r="C400" s="16">
        <f t="shared" si="44"/>
        <v>4</v>
      </c>
      <c r="E400" t="str">
        <f t="shared" si="38"/>
        <v>February 4</v>
      </c>
      <c r="F400" s="16">
        <f t="shared" si="41"/>
        <v>400</v>
      </c>
      <c r="G400" t="str">
        <f t="shared" si="42"/>
        <v>February</v>
      </c>
      <c r="H400" s="16">
        <f t="shared" si="43"/>
        <v>4</v>
      </c>
    </row>
    <row r="401" spans="1:8" x14ac:dyDescent="0.2">
      <c r="A401" s="16">
        <f t="shared" si="39"/>
        <v>36</v>
      </c>
      <c r="B401" t="s">
        <v>1</v>
      </c>
      <c r="C401" s="16">
        <f t="shared" si="44"/>
        <v>5</v>
      </c>
      <c r="E401" t="str">
        <f t="shared" si="38"/>
        <v>February 5</v>
      </c>
      <c r="F401" s="16">
        <f t="shared" si="41"/>
        <v>401</v>
      </c>
      <c r="G401" t="str">
        <f t="shared" si="42"/>
        <v>February</v>
      </c>
      <c r="H401" s="16">
        <f t="shared" si="43"/>
        <v>5</v>
      </c>
    </row>
    <row r="402" spans="1:8" x14ac:dyDescent="0.2">
      <c r="A402" s="16">
        <f t="shared" si="39"/>
        <v>37</v>
      </c>
      <c r="B402" t="s">
        <v>1</v>
      </c>
      <c r="C402" s="16">
        <f t="shared" si="44"/>
        <v>6</v>
      </c>
      <c r="E402" t="str">
        <f t="shared" si="38"/>
        <v>February 6</v>
      </c>
      <c r="F402" s="16">
        <f t="shared" si="41"/>
        <v>402</v>
      </c>
      <c r="G402" t="str">
        <f t="shared" si="42"/>
        <v>February</v>
      </c>
      <c r="H402" s="16">
        <f t="shared" si="43"/>
        <v>6</v>
      </c>
    </row>
    <row r="403" spans="1:8" x14ac:dyDescent="0.2">
      <c r="A403" s="16">
        <f t="shared" si="39"/>
        <v>38</v>
      </c>
      <c r="B403" t="s">
        <v>1</v>
      </c>
      <c r="C403" s="16">
        <f t="shared" si="44"/>
        <v>7</v>
      </c>
      <c r="E403" t="str">
        <f t="shared" si="38"/>
        <v>February 7</v>
      </c>
      <c r="F403" s="16">
        <f t="shared" si="41"/>
        <v>403</v>
      </c>
      <c r="G403" t="str">
        <f t="shared" si="42"/>
        <v>February</v>
      </c>
      <c r="H403" s="16">
        <f t="shared" si="43"/>
        <v>7</v>
      </c>
    </row>
    <row r="404" spans="1:8" x14ac:dyDescent="0.2">
      <c r="A404" s="16">
        <f t="shared" si="39"/>
        <v>39</v>
      </c>
      <c r="B404" t="s">
        <v>1</v>
      </c>
      <c r="C404" s="16">
        <f t="shared" si="44"/>
        <v>8</v>
      </c>
      <c r="E404" t="str">
        <f t="shared" si="38"/>
        <v>February 8</v>
      </c>
      <c r="F404" s="16">
        <f t="shared" si="41"/>
        <v>404</v>
      </c>
      <c r="G404" t="str">
        <f t="shared" si="42"/>
        <v>February</v>
      </c>
      <c r="H404" s="16">
        <f t="shared" si="43"/>
        <v>8</v>
      </c>
    </row>
    <row r="405" spans="1:8" x14ac:dyDescent="0.2">
      <c r="A405" s="16">
        <f t="shared" si="39"/>
        <v>40</v>
      </c>
      <c r="B405" t="s">
        <v>1</v>
      </c>
      <c r="C405" s="16">
        <f t="shared" si="44"/>
        <v>9</v>
      </c>
      <c r="E405" t="str">
        <f t="shared" si="38"/>
        <v>February 9</v>
      </c>
      <c r="F405" s="16">
        <f t="shared" si="41"/>
        <v>405</v>
      </c>
      <c r="G405" t="str">
        <f t="shared" si="42"/>
        <v>February</v>
      </c>
      <c r="H405" s="16">
        <f t="shared" si="43"/>
        <v>9</v>
      </c>
    </row>
    <row r="406" spans="1:8" x14ac:dyDescent="0.2">
      <c r="A406" s="16">
        <f t="shared" si="39"/>
        <v>41</v>
      </c>
      <c r="B406" t="s">
        <v>1</v>
      </c>
      <c r="C406" s="16">
        <f t="shared" si="44"/>
        <v>10</v>
      </c>
      <c r="E406" t="str">
        <f t="shared" si="38"/>
        <v>February 10</v>
      </c>
      <c r="F406" s="16">
        <f t="shared" si="41"/>
        <v>406</v>
      </c>
      <c r="G406" t="str">
        <f t="shared" si="42"/>
        <v>February</v>
      </c>
      <c r="H406" s="16">
        <f t="shared" si="43"/>
        <v>10</v>
      </c>
    </row>
    <row r="407" spans="1:8" x14ac:dyDescent="0.2">
      <c r="A407" s="16">
        <f t="shared" si="39"/>
        <v>42</v>
      </c>
      <c r="B407" t="s">
        <v>1</v>
      </c>
      <c r="C407" s="16">
        <f t="shared" si="44"/>
        <v>11</v>
      </c>
      <c r="E407" t="str">
        <f t="shared" si="38"/>
        <v>February 11</v>
      </c>
      <c r="F407" s="16">
        <f t="shared" si="41"/>
        <v>407</v>
      </c>
      <c r="G407" t="str">
        <f t="shared" si="42"/>
        <v>February</v>
      </c>
      <c r="H407" s="16">
        <f t="shared" si="43"/>
        <v>11</v>
      </c>
    </row>
    <row r="408" spans="1:8" x14ac:dyDescent="0.2">
      <c r="A408" s="16">
        <f t="shared" si="39"/>
        <v>43</v>
      </c>
      <c r="B408" t="s">
        <v>1</v>
      </c>
      <c r="C408" s="16">
        <f t="shared" si="44"/>
        <v>12</v>
      </c>
      <c r="E408" t="str">
        <f t="shared" si="38"/>
        <v>February 12</v>
      </c>
      <c r="F408" s="16">
        <f t="shared" si="41"/>
        <v>408</v>
      </c>
      <c r="G408" t="str">
        <f t="shared" si="42"/>
        <v>February</v>
      </c>
      <c r="H408" s="16">
        <f t="shared" si="43"/>
        <v>12</v>
      </c>
    </row>
    <row r="409" spans="1:8" x14ac:dyDescent="0.2">
      <c r="A409" s="16">
        <f t="shared" si="39"/>
        <v>44</v>
      </c>
      <c r="B409" t="s">
        <v>1</v>
      </c>
      <c r="C409" s="16">
        <f t="shared" si="44"/>
        <v>13</v>
      </c>
      <c r="E409" t="str">
        <f t="shared" si="38"/>
        <v>February 13</v>
      </c>
      <c r="F409" s="16">
        <f t="shared" si="41"/>
        <v>409</v>
      </c>
      <c r="G409" t="str">
        <f t="shared" si="42"/>
        <v>February</v>
      </c>
      <c r="H409" s="16">
        <f t="shared" si="43"/>
        <v>13</v>
      </c>
    </row>
    <row r="410" spans="1:8" x14ac:dyDescent="0.2">
      <c r="A410" s="16">
        <f t="shared" si="39"/>
        <v>45</v>
      </c>
      <c r="B410" t="s">
        <v>1</v>
      </c>
      <c r="C410" s="16">
        <f t="shared" si="44"/>
        <v>14</v>
      </c>
      <c r="E410" t="str">
        <f t="shared" si="38"/>
        <v>February 14</v>
      </c>
      <c r="F410" s="16">
        <f t="shared" si="41"/>
        <v>410</v>
      </c>
      <c r="G410" t="str">
        <f t="shared" si="42"/>
        <v>February</v>
      </c>
      <c r="H410" s="16">
        <f t="shared" si="43"/>
        <v>14</v>
      </c>
    </row>
    <row r="411" spans="1:8" x14ac:dyDescent="0.2">
      <c r="A411" s="16">
        <f t="shared" si="39"/>
        <v>46</v>
      </c>
      <c r="B411" t="s">
        <v>1</v>
      </c>
      <c r="C411" s="16">
        <f t="shared" si="44"/>
        <v>15</v>
      </c>
      <c r="E411" t="str">
        <f t="shared" si="38"/>
        <v>February 15</v>
      </c>
      <c r="F411" s="16">
        <f t="shared" si="41"/>
        <v>411</v>
      </c>
      <c r="G411" t="str">
        <f t="shared" si="42"/>
        <v>February</v>
      </c>
      <c r="H411" s="16">
        <f t="shared" si="43"/>
        <v>15</v>
      </c>
    </row>
    <row r="412" spans="1:8" x14ac:dyDescent="0.2">
      <c r="A412" s="16">
        <f t="shared" si="39"/>
        <v>47</v>
      </c>
      <c r="B412" t="s">
        <v>1</v>
      </c>
      <c r="C412" s="16">
        <f t="shared" si="44"/>
        <v>16</v>
      </c>
      <c r="E412" t="str">
        <f t="shared" si="38"/>
        <v>February 16</v>
      </c>
      <c r="F412" s="16">
        <f t="shared" si="41"/>
        <v>412</v>
      </c>
      <c r="G412" t="str">
        <f t="shared" si="42"/>
        <v>February</v>
      </c>
      <c r="H412" s="16">
        <f t="shared" si="43"/>
        <v>16</v>
      </c>
    </row>
    <row r="413" spans="1:8" x14ac:dyDescent="0.2">
      <c r="A413" s="16">
        <f t="shared" si="39"/>
        <v>48</v>
      </c>
      <c r="B413" t="s">
        <v>1</v>
      </c>
      <c r="C413" s="16">
        <f t="shared" si="44"/>
        <v>17</v>
      </c>
      <c r="E413" t="str">
        <f t="shared" si="38"/>
        <v>February 17</v>
      </c>
      <c r="F413" s="16">
        <f t="shared" si="41"/>
        <v>413</v>
      </c>
      <c r="G413" t="str">
        <f t="shared" si="42"/>
        <v>February</v>
      </c>
      <c r="H413" s="16">
        <f t="shared" si="43"/>
        <v>17</v>
      </c>
    </row>
    <row r="414" spans="1:8" x14ac:dyDescent="0.2">
      <c r="A414" s="16">
        <f t="shared" si="39"/>
        <v>49</v>
      </c>
      <c r="B414" t="s">
        <v>1</v>
      </c>
      <c r="C414" s="16">
        <f t="shared" si="44"/>
        <v>18</v>
      </c>
      <c r="E414" t="str">
        <f t="shared" si="38"/>
        <v>February 18</v>
      </c>
      <c r="F414" s="16">
        <f t="shared" si="41"/>
        <v>414</v>
      </c>
      <c r="G414" t="str">
        <f t="shared" si="42"/>
        <v>February</v>
      </c>
      <c r="H414" s="16">
        <f t="shared" si="43"/>
        <v>18</v>
      </c>
    </row>
    <row r="415" spans="1:8" x14ac:dyDescent="0.2">
      <c r="A415" s="16">
        <f t="shared" si="39"/>
        <v>50</v>
      </c>
      <c r="B415" t="s">
        <v>1</v>
      </c>
      <c r="C415" s="16">
        <f t="shared" si="44"/>
        <v>19</v>
      </c>
      <c r="E415" t="str">
        <f t="shared" si="38"/>
        <v>February 19</v>
      </c>
      <c r="F415" s="16">
        <f t="shared" si="41"/>
        <v>415</v>
      </c>
      <c r="G415" t="str">
        <f t="shared" si="42"/>
        <v>February</v>
      </c>
      <c r="H415" s="16">
        <f t="shared" si="43"/>
        <v>19</v>
      </c>
    </row>
    <row r="416" spans="1:8" x14ac:dyDescent="0.2">
      <c r="A416" s="16">
        <f t="shared" si="39"/>
        <v>51</v>
      </c>
      <c r="B416" t="s">
        <v>1</v>
      </c>
      <c r="C416" s="16">
        <f t="shared" si="44"/>
        <v>20</v>
      </c>
      <c r="E416" t="str">
        <f t="shared" si="38"/>
        <v>February 20</v>
      </c>
      <c r="F416" s="16">
        <f t="shared" si="41"/>
        <v>416</v>
      </c>
      <c r="G416" t="str">
        <f t="shared" si="42"/>
        <v>February</v>
      </c>
      <c r="H416" s="16">
        <f t="shared" si="43"/>
        <v>20</v>
      </c>
    </row>
    <row r="417" spans="1:8" x14ac:dyDescent="0.2">
      <c r="A417" s="16">
        <f t="shared" si="39"/>
        <v>52</v>
      </c>
      <c r="B417" t="s">
        <v>1</v>
      </c>
      <c r="C417" s="16">
        <f t="shared" si="44"/>
        <v>21</v>
      </c>
      <c r="E417" t="str">
        <f t="shared" si="38"/>
        <v>February 21</v>
      </c>
      <c r="F417" s="16">
        <f t="shared" si="41"/>
        <v>417</v>
      </c>
      <c r="G417" t="str">
        <f t="shared" si="42"/>
        <v>February</v>
      </c>
      <c r="H417" s="16">
        <f t="shared" si="43"/>
        <v>21</v>
      </c>
    </row>
    <row r="418" spans="1:8" x14ac:dyDescent="0.2">
      <c r="A418" s="16">
        <f t="shared" si="39"/>
        <v>53</v>
      </c>
      <c r="B418" t="s">
        <v>1</v>
      </c>
      <c r="C418" s="16">
        <f t="shared" si="44"/>
        <v>22</v>
      </c>
      <c r="E418" t="str">
        <f t="shared" si="38"/>
        <v>February 22</v>
      </c>
      <c r="F418" s="16">
        <f t="shared" si="41"/>
        <v>418</v>
      </c>
      <c r="G418" t="str">
        <f t="shared" si="42"/>
        <v>February</v>
      </c>
      <c r="H418" s="16">
        <f t="shared" si="43"/>
        <v>22</v>
      </c>
    </row>
    <row r="419" spans="1:8" x14ac:dyDescent="0.2">
      <c r="A419" s="16">
        <f t="shared" si="39"/>
        <v>54</v>
      </c>
      <c r="B419" t="s">
        <v>1</v>
      </c>
      <c r="C419" s="16">
        <f t="shared" si="44"/>
        <v>23</v>
      </c>
      <c r="E419" t="str">
        <f t="shared" si="38"/>
        <v>February 23</v>
      </c>
      <c r="F419" s="16">
        <f t="shared" si="41"/>
        <v>419</v>
      </c>
      <c r="G419" t="str">
        <f t="shared" si="42"/>
        <v>February</v>
      </c>
      <c r="H419" s="16">
        <f t="shared" si="43"/>
        <v>23</v>
      </c>
    </row>
    <row r="420" spans="1:8" x14ac:dyDescent="0.2">
      <c r="A420" s="16">
        <f t="shared" si="39"/>
        <v>55</v>
      </c>
      <c r="B420" t="s">
        <v>1</v>
      </c>
      <c r="C420" s="16">
        <f t="shared" si="44"/>
        <v>24</v>
      </c>
      <c r="E420" t="str">
        <f t="shared" si="38"/>
        <v>February 24</v>
      </c>
      <c r="F420" s="16">
        <f t="shared" si="41"/>
        <v>420</v>
      </c>
      <c r="G420" t="str">
        <f t="shared" si="42"/>
        <v>February</v>
      </c>
      <c r="H420" s="16">
        <f t="shared" si="43"/>
        <v>24</v>
      </c>
    </row>
    <row r="421" spans="1:8" x14ac:dyDescent="0.2">
      <c r="A421" s="16">
        <f t="shared" si="39"/>
        <v>56</v>
      </c>
      <c r="B421" t="s">
        <v>1</v>
      </c>
      <c r="C421" s="16">
        <f t="shared" si="44"/>
        <v>25</v>
      </c>
      <c r="E421" t="str">
        <f t="shared" si="38"/>
        <v>February 25</v>
      </c>
      <c r="F421" s="16">
        <f t="shared" si="41"/>
        <v>421</v>
      </c>
      <c r="G421" t="str">
        <f t="shared" si="42"/>
        <v>February</v>
      </c>
      <c r="H421" s="16">
        <f t="shared" si="43"/>
        <v>25</v>
      </c>
    </row>
    <row r="422" spans="1:8" x14ac:dyDescent="0.2">
      <c r="A422" s="16">
        <f t="shared" si="39"/>
        <v>57</v>
      </c>
      <c r="B422" t="s">
        <v>1</v>
      </c>
      <c r="C422" s="16">
        <f t="shared" si="44"/>
        <v>26</v>
      </c>
      <c r="E422" t="str">
        <f t="shared" si="38"/>
        <v>February 26</v>
      </c>
      <c r="F422" s="16">
        <f t="shared" si="41"/>
        <v>422</v>
      </c>
      <c r="G422" t="str">
        <f t="shared" si="42"/>
        <v>February</v>
      </c>
      <c r="H422" s="16">
        <f t="shared" si="43"/>
        <v>26</v>
      </c>
    </row>
    <row r="423" spans="1:8" x14ac:dyDescent="0.2">
      <c r="A423" s="16">
        <f t="shared" si="39"/>
        <v>58</v>
      </c>
      <c r="B423" t="s">
        <v>1</v>
      </c>
      <c r="C423" s="16">
        <f t="shared" si="44"/>
        <v>27</v>
      </c>
      <c r="E423" t="str">
        <f t="shared" si="38"/>
        <v>February 27</v>
      </c>
      <c r="F423" s="16">
        <f t="shared" si="41"/>
        <v>423</v>
      </c>
      <c r="G423" t="str">
        <f t="shared" si="42"/>
        <v>February</v>
      </c>
      <c r="H423" s="16">
        <f t="shared" si="43"/>
        <v>27</v>
      </c>
    </row>
    <row r="424" spans="1:8" x14ac:dyDescent="0.2">
      <c r="A424" s="16">
        <f t="shared" si="39"/>
        <v>59</v>
      </c>
      <c r="B424" t="s">
        <v>1</v>
      </c>
      <c r="C424" s="16">
        <f>C423+1</f>
        <v>28</v>
      </c>
      <c r="D424" s="16">
        <v>28</v>
      </c>
      <c r="E424" t="str">
        <f t="shared" si="38"/>
        <v>February 28</v>
      </c>
      <c r="F424" s="16">
        <f t="shared" si="41"/>
        <v>424</v>
      </c>
      <c r="G424" t="str">
        <f t="shared" si="42"/>
        <v>February</v>
      </c>
      <c r="H424" s="16">
        <f t="shared" si="43"/>
        <v>28</v>
      </c>
    </row>
    <row r="425" spans="1:8" x14ac:dyDescent="0.2">
      <c r="A425" s="16">
        <f t="shared" si="39"/>
        <v>60</v>
      </c>
      <c r="B425" t="s">
        <v>2</v>
      </c>
      <c r="C425" s="16">
        <v>1</v>
      </c>
      <c r="E425" t="str">
        <f t="shared" si="38"/>
        <v>March 1</v>
      </c>
      <c r="F425" s="16">
        <f t="shared" si="41"/>
        <v>425</v>
      </c>
      <c r="G425" t="str">
        <f t="shared" si="42"/>
        <v>March</v>
      </c>
      <c r="H425" s="16">
        <f t="shared" si="43"/>
        <v>1</v>
      </c>
    </row>
    <row r="426" spans="1:8" x14ac:dyDescent="0.2">
      <c r="A426" s="16">
        <f t="shared" si="39"/>
        <v>61</v>
      </c>
      <c r="B426" t="s">
        <v>2</v>
      </c>
      <c r="C426" s="16">
        <f>C425+1</f>
        <v>2</v>
      </c>
      <c r="E426" t="str">
        <f t="shared" si="38"/>
        <v>March 2</v>
      </c>
      <c r="F426" s="16">
        <f t="shared" si="41"/>
        <v>426</v>
      </c>
      <c r="G426" t="str">
        <f t="shared" si="42"/>
        <v>March</v>
      </c>
      <c r="H426" s="16">
        <f t="shared" si="43"/>
        <v>2</v>
      </c>
    </row>
    <row r="427" spans="1:8" x14ac:dyDescent="0.2">
      <c r="A427" s="16">
        <f t="shared" si="39"/>
        <v>62</v>
      </c>
      <c r="B427" t="s">
        <v>2</v>
      </c>
      <c r="C427" s="16">
        <f t="shared" ref="C427:C455" si="45">C426+1</f>
        <v>3</v>
      </c>
      <c r="E427" t="str">
        <f t="shared" si="38"/>
        <v>March 3</v>
      </c>
      <c r="F427" s="16">
        <f t="shared" si="41"/>
        <v>427</v>
      </c>
      <c r="G427" t="str">
        <f t="shared" si="42"/>
        <v>March</v>
      </c>
      <c r="H427" s="16">
        <f t="shared" si="43"/>
        <v>3</v>
      </c>
    </row>
    <row r="428" spans="1:8" x14ac:dyDescent="0.2">
      <c r="A428" s="16">
        <f t="shared" si="39"/>
        <v>63</v>
      </c>
      <c r="B428" t="s">
        <v>2</v>
      </c>
      <c r="C428" s="16">
        <f t="shared" si="45"/>
        <v>4</v>
      </c>
      <c r="E428" t="str">
        <f t="shared" si="38"/>
        <v>March 4</v>
      </c>
      <c r="F428" s="16">
        <f t="shared" si="41"/>
        <v>428</v>
      </c>
      <c r="G428" t="str">
        <f t="shared" si="42"/>
        <v>March</v>
      </c>
      <c r="H428" s="16">
        <f t="shared" si="43"/>
        <v>4</v>
      </c>
    </row>
    <row r="429" spans="1:8" x14ac:dyDescent="0.2">
      <c r="A429" s="16">
        <f t="shared" si="39"/>
        <v>64</v>
      </c>
      <c r="B429" t="s">
        <v>2</v>
      </c>
      <c r="C429" s="16">
        <f t="shared" si="45"/>
        <v>5</v>
      </c>
      <c r="E429" t="str">
        <f t="shared" si="38"/>
        <v>March 5</v>
      </c>
      <c r="F429" s="16">
        <f t="shared" si="41"/>
        <v>429</v>
      </c>
      <c r="G429" t="str">
        <f t="shared" si="42"/>
        <v>March</v>
      </c>
      <c r="H429" s="16">
        <f t="shared" si="43"/>
        <v>5</v>
      </c>
    </row>
    <row r="430" spans="1:8" x14ac:dyDescent="0.2">
      <c r="A430" s="16">
        <f t="shared" si="39"/>
        <v>65</v>
      </c>
      <c r="B430" t="s">
        <v>2</v>
      </c>
      <c r="C430" s="16">
        <f t="shared" si="45"/>
        <v>6</v>
      </c>
      <c r="E430" t="str">
        <f t="shared" si="38"/>
        <v>March 6</v>
      </c>
      <c r="F430" s="16">
        <f t="shared" si="41"/>
        <v>430</v>
      </c>
      <c r="G430" t="str">
        <f t="shared" si="42"/>
        <v>March</v>
      </c>
      <c r="H430" s="16">
        <f t="shared" si="43"/>
        <v>6</v>
      </c>
    </row>
    <row r="431" spans="1:8" x14ac:dyDescent="0.2">
      <c r="A431" s="16">
        <f t="shared" si="39"/>
        <v>66</v>
      </c>
      <c r="B431" t="s">
        <v>2</v>
      </c>
      <c r="C431" s="16">
        <f t="shared" si="45"/>
        <v>7</v>
      </c>
      <c r="E431" t="str">
        <f t="shared" ref="E431:E494" si="46">B431 &amp; " " &amp;C431</f>
        <v>March 7</v>
      </c>
      <c r="F431" s="16">
        <f t="shared" si="41"/>
        <v>431</v>
      </c>
      <c r="G431" t="str">
        <f t="shared" si="42"/>
        <v>March</v>
      </c>
      <c r="H431" s="16">
        <f t="shared" si="43"/>
        <v>7</v>
      </c>
    </row>
    <row r="432" spans="1:8" x14ac:dyDescent="0.2">
      <c r="A432" s="16">
        <f t="shared" ref="A432:A495" si="47">A431+1</f>
        <v>67</v>
      </c>
      <c r="B432" t="s">
        <v>2</v>
      </c>
      <c r="C432" s="16">
        <f t="shared" si="45"/>
        <v>8</v>
      </c>
      <c r="E432" t="str">
        <f t="shared" si="46"/>
        <v>March 8</v>
      </c>
      <c r="F432" s="16">
        <f t="shared" ref="F432:F495" si="48">F431+1</f>
        <v>432</v>
      </c>
      <c r="G432" t="str">
        <f t="shared" si="42"/>
        <v>March</v>
      </c>
      <c r="H432" s="16">
        <f t="shared" si="43"/>
        <v>8</v>
      </c>
    </row>
    <row r="433" spans="1:8" x14ac:dyDescent="0.2">
      <c r="A433" s="16">
        <f t="shared" si="47"/>
        <v>68</v>
      </c>
      <c r="B433" t="s">
        <v>2</v>
      </c>
      <c r="C433" s="16">
        <f t="shared" si="45"/>
        <v>9</v>
      </c>
      <c r="E433" t="str">
        <f t="shared" si="46"/>
        <v>March 9</v>
      </c>
      <c r="F433" s="16">
        <f t="shared" si="48"/>
        <v>433</v>
      </c>
      <c r="G433" t="str">
        <f t="shared" si="42"/>
        <v>March</v>
      </c>
      <c r="H433" s="16">
        <f t="shared" si="43"/>
        <v>9</v>
      </c>
    </row>
    <row r="434" spans="1:8" x14ac:dyDescent="0.2">
      <c r="A434" s="16">
        <f t="shared" si="47"/>
        <v>69</v>
      </c>
      <c r="B434" t="s">
        <v>2</v>
      </c>
      <c r="C434" s="16">
        <f t="shared" si="45"/>
        <v>10</v>
      </c>
      <c r="E434" t="str">
        <f t="shared" si="46"/>
        <v>March 10</v>
      </c>
      <c r="F434" s="16">
        <f t="shared" si="48"/>
        <v>434</v>
      </c>
      <c r="G434" t="str">
        <f t="shared" si="42"/>
        <v>March</v>
      </c>
      <c r="H434" s="16">
        <f t="shared" si="43"/>
        <v>10</v>
      </c>
    </row>
    <row r="435" spans="1:8" x14ac:dyDescent="0.2">
      <c r="A435" s="16">
        <f t="shared" si="47"/>
        <v>70</v>
      </c>
      <c r="B435" t="s">
        <v>2</v>
      </c>
      <c r="C435" s="16">
        <f t="shared" si="45"/>
        <v>11</v>
      </c>
      <c r="E435" t="str">
        <f t="shared" si="46"/>
        <v>March 11</v>
      </c>
      <c r="F435" s="16">
        <f t="shared" si="48"/>
        <v>435</v>
      </c>
      <c r="G435" t="str">
        <f t="shared" si="42"/>
        <v>March</v>
      </c>
      <c r="H435" s="16">
        <f t="shared" si="43"/>
        <v>11</v>
      </c>
    </row>
    <row r="436" spans="1:8" x14ac:dyDescent="0.2">
      <c r="A436" s="16">
        <f t="shared" si="47"/>
        <v>71</v>
      </c>
      <c r="B436" t="s">
        <v>2</v>
      </c>
      <c r="C436" s="16">
        <f t="shared" si="45"/>
        <v>12</v>
      </c>
      <c r="E436" t="str">
        <f t="shared" si="46"/>
        <v>March 12</v>
      </c>
      <c r="F436" s="16">
        <f t="shared" si="48"/>
        <v>436</v>
      </c>
      <c r="G436" t="str">
        <f t="shared" si="42"/>
        <v>March</v>
      </c>
      <c r="H436" s="16">
        <f t="shared" si="43"/>
        <v>12</v>
      </c>
    </row>
    <row r="437" spans="1:8" x14ac:dyDescent="0.2">
      <c r="A437" s="16">
        <f t="shared" si="47"/>
        <v>72</v>
      </c>
      <c r="B437" t="s">
        <v>2</v>
      </c>
      <c r="C437" s="16">
        <f t="shared" si="45"/>
        <v>13</v>
      </c>
      <c r="E437" t="str">
        <f t="shared" si="46"/>
        <v>March 13</v>
      </c>
      <c r="F437" s="16">
        <f t="shared" si="48"/>
        <v>437</v>
      </c>
      <c r="G437" t="str">
        <f t="shared" si="42"/>
        <v>March</v>
      </c>
      <c r="H437" s="16">
        <f t="shared" si="43"/>
        <v>13</v>
      </c>
    </row>
    <row r="438" spans="1:8" x14ac:dyDescent="0.2">
      <c r="A438" s="16">
        <f t="shared" si="47"/>
        <v>73</v>
      </c>
      <c r="B438" t="s">
        <v>2</v>
      </c>
      <c r="C438" s="16">
        <f t="shared" si="45"/>
        <v>14</v>
      </c>
      <c r="E438" t="str">
        <f t="shared" si="46"/>
        <v>March 14</v>
      </c>
      <c r="F438" s="16">
        <f t="shared" si="48"/>
        <v>438</v>
      </c>
      <c r="G438" t="str">
        <f t="shared" si="42"/>
        <v>March</v>
      </c>
      <c r="H438" s="16">
        <f t="shared" si="43"/>
        <v>14</v>
      </c>
    </row>
    <row r="439" spans="1:8" x14ac:dyDescent="0.2">
      <c r="A439" s="16">
        <f t="shared" si="47"/>
        <v>74</v>
      </c>
      <c r="B439" t="s">
        <v>2</v>
      </c>
      <c r="C439" s="16">
        <f t="shared" si="45"/>
        <v>15</v>
      </c>
      <c r="E439" t="str">
        <f t="shared" si="46"/>
        <v>March 15</v>
      </c>
      <c r="F439" s="16">
        <f t="shared" si="48"/>
        <v>439</v>
      </c>
      <c r="G439" t="str">
        <f t="shared" si="42"/>
        <v>March</v>
      </c>
      <c r="H439" s="16">
        <f t="shared" si="43"/>
        <v>15</v>
      </c>
    </row>
    <row r="440" spans="1:8" x14ac:dyDescent="0.2">
      <c r="A440" s="16">
        <f t="shared" si="47"/>
        <v>75</v>
      </c>
      <c r="B440" t="s">
        <v>2</v>
      </c>
      <c r="C440" s="16">
        <f t="shared" si="45"/>
        <v>16</v>
      </c>
      <c r="E440" t="str">
        <f t="shared" si="46"/>
        <v>March 16</v>
      </c>
      <c r="F440" s="16">
        <f t="shared" si="48"/>
        <v>440</v>
      </c>
      <c r="G440" t="str">
        <f t="shared" si="42"/>
        <v>March</v>
      </c>
      <c r="H440" s="16">
        <f t="shared" si="43"/>
        <v>16</v>
      </c>
    </row>
    <row r="441" spans="1:8" x14ac:dyDescent="0.2">
      <c r="A441" s="16">
        <f t="shared" si="47"/>
        <v>76</v>
      </c>
      <c r="B441" t="s">
        <v>2</v>
      </c>
      <c r="C441" s="16">
        <f t="shared" si="45"/>
        <v>17</v>
      </c>
      <c r="E441" t="str">
        <f t="shared" si="46"/>
        <v>March 17</v>
      </c>
      <c r="F441" s="16">
        <f t="shared" si="48"/>
        <v>441</v>
      </c>
      <c r="G441" t="str">
        <f t="shared" si="42"/>
        <v>March</v>
      </c>
      <c r="H441" s="16">
        <f t="shared" si="43"/>
        <v>17</v>
      </c>
    </row>
    <row r="442" spans="1:8" x14ac:dyDescent="0.2">
      <c r="A442" s="16">
        <f t="shared" si="47"/>
        <v>77</v>
      </c>
      <c r="B442" t="s">
        <v>2</v>
      </c>
      <c r="C442" s="16">
        <f t="shared" si="45"/>
        <v>18</v>
      </c>
      <c r="E442" t="str">
        <f t="shared" si="46"/>
        <v>March 18</v>
      </c>
      <c r="F442" s="16">
        <f t="shared" si="48"/>
        <v>442</v>
      </c>
      <c r="G442" t="str">
        <f t="shared" si="42"/>
        <v>March</v>
      </c>
      <c r="H442" s="16">
        <f t="shared" si="43"/>
        <v>18</v>
      </c>
    </row>
    <row r="443" spans="1:8" x14ac:dyDescent="0.2">
      <c r="A443" s="16">
        <f t="shared" si="47"/>
        <v>78</v>
      </c>
      <c r="B443" t="s">
        <v>2</v>
      </c>
      <c r="C443" s="16">
        <f t="shared" si="45"/>
        <v>19</v>
      </c>
      <c r="E443" t="str">
        <f t="shared" si="46"/>
        <v>March 19</v>
      </c>
      <c r="F443" s="16">
        <f t="shared" si="48"/>
        <v>443</v>
      </c>
      <c r="G443" t="str">
        <f t="shared" si="42"/>
        <v>March</v>
      </c>
      <c r="H443" s="16">
        <f t="shared" si="43"/>
        <v>19</v>
      </c>
    </row>
    <row r="444" spans="1:8" x14ac:dyDescent="0.2">
      <c r="A444" s="16">
        <f t="shared" si="47"/>
        <v>79</v>
      </c>
      <c r="B444" t="s">
        <v>2</v>
      </c>
      <c r="C444" s="16">
        <f t="shared" si="45"/>
        <v>20</v>
      </c>
      <c r="E444" t="str">
        <f t="shared" si="46"/>
        <v>March 20</v>
      </c>
      <c r="F444" s="16">
        <f t="shared" si="48"/>
        <v>444</v>
      </c>
      <c r="G444" t="str">
        <f t="shared" si="42"/>
        <v>March</v>
      </c>
      <c r="H444" s="16">
        <f t="shared" si="43"/>
        <v>20</v>
      </c>
    </row>
    <row r="445" spans="1:8" x14ac:dyDescent="0.2">
      <c r="A445" s="16">
        <f t="shared" si="47"/>
        <v>80</v>
      </c>
      <c r="B445" t="s">
        <v>2</v>
      </c>
      <c r="C445" s="16">
        <f t="shared" si="45"/>
        <v>21</v>
      </c>
      <c r="E445" t="str">
        <f t="shared" si="46"/>
        <v>March 21</v>
      </c>
      <c r="F445" s="16">
        <f t="shared" si="48"/>
        <v>445</v>
      </c>
      <c r="G445" t="str">
        <f t="shared" si="42"/>
        <v>March</v>
      </c>
      <c r="H445" s="16">
        <f t="shared" si="43"/>
        <v>21</v>
      </c>
    </row>
    <row r="446" spans="1:8" x14ac:dyDescent="0.2">
      <c r="A446" s="16">
        <f t="shared" si="47"/>
        <v>81</v>
      </c>
      <c r="B446" t="s">
        <v>2</v>
      </c>
      <c r="C446" s="16">
        <f t="shared" si="45"/>
        <v>22</v>
      </c>
      <c r="E446" t="str">
        <f t="shared" si="46"/>
        <v>March 22</v>
      </c>
      <c r="F446" s="16">
        <f t="shared" si="48"/>
        <v>446</v>
      </c>
      <c r="G446" t="str">
        <f t="shared" si="42"/>
        <v>March</v>
      </c>
      <c r="H446" s="16">
        <f t="shared" si="43"/>
        <v>22</v>
      </c>
    </row>
    <row r="447" spans="1:8" x14ac:dyDescent="0.2">
      <c r="A447" s="16">
        <f t="shared" si="47"/>
        <v>82</v>
      </c>
      <c r="B447" t="s">
        <v>2</v>
      </c>
      <c r="C447" s="16">
        <f t="shared" si="45"/>
        <v>23</v>
      </c>
      <c r="E447" t="str">
        <f t="shared" si="46"/>
        <v>March 23</v>
      </c>
      <c r="F447" s="16">
        <f t="shared" si="48"/>
        <v>447</v>
      </c>
      <c r="G447" t="str">
        <f t="shared" si="42"/>
        <v>March</v>
      </c>
      <c r="H447" s="16">
        <f t="shared" si="43"/>
        <v>23</v>
      </c>
    </row>
    <row r="448" spans="1:8" x14ac:dyDescent="0.2">
      <c r="A448" s="16">
        <f t="shared" si="47"/>
        <v>83</v>
      </c>
      <c r="B448" t="s">
        <v>2</v>
      </c>
      <c r="C448" s="16">
        <f t="shared" si="45"/>
        <v>24</v>
      </c>
      <c r="E448" t="str">
        <f t="shared" si="46"/>
        <v>March 24</v>
      </c>
      <c r="F448" s="16">
        <f t="shared" si="48"/>
        <v>448</v>
      </c>
      <c r="G448" t="str">
        <f t="shared" si="42"/>
        <v>March</v>
      </c>
      <c r="H448" s="16">
        <f t="shared" si="43"/>
        <v>24</v>
      </c>
    </row>
    <row r="449" spans="1:8" x14ac:dyDescent="0.2">
      <c r="A449" s="16">
        <f t="shared" si="47"/>
        <v>84</v>
      </c>
      <c r="B449" t="s">
        <v>2</v>
      </c>
      <c r="C449" s="16">
        <f t="shared" si="45"/>
        <v>25</v>
      </c>
      <c r="E449" t="str">
        <f t="shared" si="46"/>
        <v>March 25</v>
      </c>
      <c r="F449" s="16">
        <f t="shared" si="48"/>
        <v>449</v>
      </c>
      <c r="G449" t="str">
        <f t="shared" ref="G449:G512" si="49">B449</f>
        <v>March</v>
      </c>
      <c r="H449" s="16">
        <f t="shared" ref="H449:H512" si="50">C449</f>
        <v>25</v>
      </c>
    </row>
    <row r="450" spans="1:8" x14ac:dyDescent="0.2">
      <c r="A450" s="16">
        <f t="shared" si="47"/>
        <v>85</v>
      </c>
      <c r="B450" t="s">
        <v>2</v>
      </c>
      <c r="C450" s="16">
        <f t="shared" si="45"/>
        <v>26</v>
      </c>
      <c r="E450" t="str">
        <f t="shared" si="46"/>
        <v>March 26</v>
      </c>
      <c r="F450" s="16">
        <f t="shared" si="48"/>
        <v>450</v>
      </c>
      <c r="G450" t="str">
        <f t="shared" si="49"/>
        <v>March</v>
      </c>
      <c r="H450" s="16">
        <f t="shared" si="50"/>
        <v>26</v>
      </c>
    </row>
    <row r="451" spans="1:8" x14ac:dyDescent="0.2">
      <c r="A451" s="16">
        <f t="shared" si="47"/>
        <v>86</v>
      </c>
      <c r="B451" t="s">
        <v>2</v>
      </c>
      <c r="C451" s="16">
        <f t="shared" si="45"/>
        <v>27</v>
      </c>
      <c r="E451" t="str">
        <f t="shared" si="46"/>
        <v>March 27</v>
      </c>
      <c r="F451" s="16">
        <f t="shared" si="48"/>
        <v>451</v>
      </c>
      <c r="G451" t="str">
        <f t="shared" si="49"/>
        <v>March</v>
      </c>
      <c r="H451" s="16">
        <f t="shared" si="50"/>
        <v>27</v>
      </c>
    </row>
    <row r="452" spans="1:8" x14ac:dyDescent="0.2">
      <c r="A452" s="16">
        <f t="shared" si="47"/>
        <v>87</v>
      </c>
      <c r="B452" t="s">
        <v>2</v>
      </c>
      <c r="C452" s="16">
        <f t="shared" si="45"/>
        <v>28</v>
      </c>
      <c r="E452" t="str">
        <f t="shared" si="46"/>
        <v>March 28</v>
      </c>
      <c r="F452" s="16">
        <f t="shared" si="48"/>
        <v>452</v>
      </c>
      <c r="G452" t="str">
        <f t="shared" si="49"/>
        <v>March</v>
      </c>
      <c r="H452" s="16">
        <f t="shared" si="50"/>
        <v>28</v>
      </c>
    </row>
    <row r="453" spans="1:8" x14ac:dyDescent="0.2">
      <c r="A453" s="16">
        <f t="shared" si="47"/>
        <v>88</v>
      </c>
      <c r="B453" t="s">
        <v>2</v>
      </c>
      <c r="C453" s="16">
        <f t="shared" si="45"/>
        <v>29</v>
      </c>
      <c r="E453" t="str">
        <f t="shared" si="46"/>
        <v>March 29</v>
      </c>
      <c r="F453" s="16">
        <f t="shared" si="48"/>
        <v>453</v>
      </c>
      <c r="G453" t="str">
        <f t="shared" si="49"/>
        <v>March</v>
      </c>
      <c r="H453" s="16">
        <f t="shared" si="50"/>
        <v>29</v>
      </c>
    </row>
    <row r="454" spans="1:8" x14ac:dyDescent="0.2">
      <c r="A454" s="16">
        <f t="shared" si="47"/>
        <v>89</v>
      </c>
      <c r="B454" t="s">
        <v>2</v>
      </c>
      <c r="C454" s="16">
        <f t="shared" si="45"/>
        <v>30</v>
      </c>
      <c r="E454" t="str">
        <f t="shared" si="46"/>
        <v>March 30</v>
      </c>
      <c r="F454" s="16">
        <f t="shared" si="48"/>
        <v>454</v>
      </c>
      <c r="G454" t="str">
        <f t="shared" si="49"/>
        <v>March</v>
      </c>
      <c r="H454" s="16">
        <f t="shared" si="50"/>
        <v>30</v>
      </c>
    </row>
    <row r="455" spans="1:8" x14ac:dyDescent="0.2">
      <c r="A455" s="16">
        <f t="shared" si="47"/>
        <v>90</v>
      </c>
      <c r="B455" t="s">
        <v>2</v>
      </c>
      <c r="C455" s="16">
        <f t="shared" si="45"/>
        <v>31</v>
      </c>
      <c r="D455" s="16">
        <v>31</v>
      </c>
      <c r="E455" t="str">
        <f t="shared" si="46"/>
        <v>March 31</v>
      </c>
      <c r="F455" s="16">
        <f t="shared" si="48"/>
        <v>455</v>
      </c>
      <c r="G455" t="str">
        <f t="shared" si="49"/>
        <v>March</v>
      </c>
      <c r="H455" s="16">
        <f t="shared" si="50"/>
        <v>31</v>
      </c>
    </row>
    <row r="456" spans="1:8" x14ac:dyDescent="0.2">
      <c r="A456" s="16">
        <f t="shared" si="47"/>
        <v>91</v>
      </c>
      <c r="B456" t="s">
        <v>3</v>
      </c>
      <c r="C456" s="16">
        <v>1</v>
      </c>
      <c r="E456" t="str">
        <f t="shared" si="46"/>
        <v>April 1</v>
      </c>
      <c r="F456" s="16">
        <f t="shared" si="48"/>
        <v>456</v>
      </c>
      <c r="G456" t="str">
        <f t="shared" si="49"/>
        <v>April</v>
      </c>
      <c r="H456" s="16">
        <f t="shared" si="50"/>
        <v>1</v>
      </c>
    </row>
    <row r="457" spans="1:8" x14ac:dyDescent="0.2">
      <c r="A457" s="16">
        <f t="shared" si="47"/>
        <v>92</v>
      </c>
      <c r="B457" t="s">
        <v>3</v>
      </c>
      <c r="C457" s="16">
        <f t="shared" ref="C457:C485" si="51">C456+1</f>
        <v>2</v>
      </c>
      <c r="E457" t="str">
        <f t="shared" si="46"/>
        <v>April 2</v>
      </c>
      <c r="F457" s="16">
        <f t="shared" si="48"/>
        <v>457</v>
      </c>
      <c r="G457" t="str">
        <f t="shared" si="49"/>
        <v>April</v>
      </c>
      <c r="H457" s="16">
        <f t="shared" si="50"/>
        <v>2</v>
      </c>
    </row>
    <row r="458" spans="1:8" x14ac:dyDescent="0.2">
      <c r="A458" s="16">
        <f t="shared" si="47"/>
        <v>93</v>
      </c>
      <c r="B458" t="s">
        <v>3</v>
      </c>
      <c r="C458" s="16">
        <f t="shared" si="51"/>
        <v>3</v>
      </c>
      <c r="E458" t="str">
        <f t="shared" si="46"/>
        <v>April 3</v>
      </c>
      <c r="F458" s="16">
        <f t="shared" si="48"/>
        <v>458</v>
      </c>
      <c r="G458" t="str">
        <f t="shared" si="49"/>
        <v>April</v>
      </c>
      <c r="H458" s="16">
        <f t="shared" si="50"/>
        <v>3</v>
      </c>
    </row>
    <row r="459" spans="1:8" x14ac:dyDescent="0.2">
      <c r="A459" s="16">
        <f t="shared" si="47"/>
        <v>94</v>
      </c>
      <c r="B459" t="s">
        <v>3</v>
      </c>
      <c r="C459" s="16">
        <f t="shared" si="51"/>
        <v>4</v>
      </c>
      <c r="E459" t="str">
        <f t="shared" si="46"/>
        <v>April 4</v>
      </c>
      <c r="F459" s="16">
        <f t="shared" si="48"/>
        <v>459</v>
      </c>
      <c r="G459" t="str">
        <f t="shared" si="49"/>
        <v>April</v>
      </c>
      <c r="H459" s="16">
        <f t="shared" si="50"/>
        <v>4</v>
      </c>
    </row>
    <row r="460" spans="1:8" x14ac:dyDescent="0.2">
      <c r="A460" s="16">
        <f t="shared" si="47"/>
        <v>95</v>
      </c>
      <c r="B460" t="s">
        <v>3</v>
      </c>
      <c r="C460" s="16">
        <f t="shared" si="51"/>
        <v>5</v>
      </c>
      <c r="E460" t="str">
        <f t="shared" si="46"/>
        <v>April 5</v>
      </c>
      <c r="F460" s="16">
        <f t="shared" si="48"/>
        <v>460</v>
      </c>
      <c r="G460" t="str">
        <f t="shared" si="49"/>
        <v>April</v>
      </c>
      <c r="H460" s="16">
        <f t="shared" si="50"/>
        <v>5</v>
      </c>
    </row>
    <row r="461" spans="1:8" x14ac:dyDescent="0.2">
      <c r="A461" s="16">
        <f t="shared" si="47"/>
        <v>96</v>
      </c>
      <c r="B461" t="s">
        <v>3</v>
      </c>
      <c r="C461" s="16">
        <f t="shared" si="51"/>
        <v>6</v>
      </c>
      <c r="E461" t="str">
        <f t="shared" si="46"/>
        <v>April 6</v>
      </c>
      <c r="F461" s="16">
        <f t="shared" si="48"/>
        <v>461</v>
      </c>
      <c r="G461" t="str">
        <f t="shared" si="49"/>
        <v>April</v>
      </c>
      <c r="H461" s="16">
        <f t="shared" si="50"/>
        <v>6</v>
      </c>
    </row>
    <row r="462" spans="1:8" x14ac:dyDescent="0.2">
      <c r="A462" s="16">
        <f t="shared" si="47"/>
        <v>97</v>
      </c>
      <c r="B462" t="s">
        <v>3</v>
      </c>
      <c r="C462" s="16">
        <f t="shared" si="51"/>
        <v>7</v>
      </c>
      <c r="E462" t="str">
        <f t="shared" si="46"/>
        <v>April 7</v>
      </c>
      <c r="F462" s="16">
        <f t="shared" si="48"/>
        <v>462</v>
      </c>
      <c r="G462" t="str">
        <f t="shared" si="49"/>
        <v>April</v>
      </c>
      <c r="H462" s="16">
        <f t="shared" si="50"/>
        <v>7</v>
      </c>
    </row>
    <row r="463" spans="1:8" x14ac:dyDescent="0.2">
      <c r="A463" s="16">
        <f t="shared" si="47"/>
        <v>98</v>
      </c>
      <c r="B463" t="s">
        <v>3</v>
      </c>
      <c r="C463" s="16">
        <f t="shared" si="51"/>
        <v>8</v>
      </c>
      <c r="E463" t="str">
        <f t="shared" si="46"/>
        <v>April 8</v>
      </c>
      <c r="F463" s="16">
        <f t="shared" si="48"/>
        <v>463</v>
      </c>
      <c r="G463" t="str">
        <f t="shared" si="49"/>
        <v>April</v>
      </c>
      <c r="H463" s="16">
        <f t="shared" si="50"/>
        <v>8</v>
      </c>
    </row>
    <row r="464" spans="1:8" x14ac:dyDescent="0.2">
      <c r="A464" s="16">
        <f t="shared" si="47"/>
        <v>99</v>
      </c>
      <c r="B464" t="s">
        <v>3</v>
      </c>
      <c r="C464" s="16">
        <f t="shared" si="51"/>
        <v>9</v>
      </c>
      <c r="E464" t="str">
        <f t="shared" si="46"/>
        <v>April 9</v>
      </c>
      <c r="F464" s="16">
        <f t="shared" si="48"/>
        <v>464</v>
      </c>
      <c r="G464" t="str">
        <f t="shared" si="49"/>
        <v>April</v>
      </c>
      <c r="H464" s="16">
        <f t="shared" si="50"/>
        <v>9</v>
      </c>
    </row>
    <row r="465" spans="1:8" x14ac:dyDescent="0.2">
      <c r="A465" s="16">
        <f t="shared" si="47"/>
        <v>100</v>
      </c>
      <c r="B465" t="s">
        <v>3</v>
      </c>
      <c r="C465" s="16">
        <f t="shared" si="51"/>
        <v>10</v>
      </c>
      <c r="E465" t="str">
        <f t="shared" si="46"/>
        <v>April 10</v>
      </c>
      <c r="F465" s="16">
        <f t="shared" si="48"/>
        <v>465</v>
      </c>
      <c r="G465" t="str">
        <f t="shared" si="49"/>
        <v>April</v>
      </c>
      <c r="H465" s="16">
        <f t="shared" si="50"/>
        <v>10</v>
      </c>
    </row>
    <row r="466" spans="1:8" x14ac:dyDescent="0.2">
      <c r="A466" s="16">
        <f t="shared" si="47"/>
        <v>101</v>
      </c>
      <c r="B466" t="s">
        <v>3</v>
      </c>
      <c r="C466" s="16">
        <f t="shared" si="51"/>
        <v>11</v>
      </c>
      <c r="E466" t="str">
        <f t="shared" si="46"/>
        <v>April 11</v>
      </c>
      <c r="F466" s="16">
        <f t="shared" si="48"/>
        <v>466</v>
      </c>
      <c r="G466" t="str">
        <f t="shared" si="49"/>
        <v>April</v>
      </c>
      <c r="H466" s="16">
        <f t="shared" si="50"/>
        <v>11</v>
      </c>
    </row>
    <row r="467" spans="1:8" x14ac:dyDescent="0.2">
      <c r="A467" s="16">
        <f t="shared" si="47"/>
        <v>102</v>
      </c>
      <c r="B467" t="s">
        <v>3</v>
      </c>
      <c r="C467" s="16">
        <f t="shared" si="51"/>
        <v>12</v>
      </c>
      <c r="E467" t="str">
        <f t="shared" si="46"/>
        <v>April 12</v>
      </c>
      <c r="F467" s="16">
        <f t="shared" si="48"/>
        <v>467</v>
      </c>
      <c r="G467" t="str">
        <f t="shared" si="49"/>
        <v>April</v>
      </c>
      <c r="H467" s="16">
        <f t="shared" si="50"/>
        <v>12</v>
      </c>
    </row>
    <row r="468" spans="1:8" x14ac:dyDescent="0.2">
      <c r="A468" s="16">
        <f t="shared" si="47"/>
        <v>103</v>
      </c>
      <c r="B468" t="s">
        <v>3</v>
      </c>
      <c r="C468" s="16">
        <f t="shared" si="51"/>
        <v>13</v>
      </c>
      <c r="E468" t="str">
        <f t="shared" si="46"/>
        <v>April 13</v>
      </c>
      <c r="F468" s="16">
        <f t="shared" si="48"/>
        <v>468</v>
      </c>
      <c r="G468" t="str">
        <f t="shared" si="49"/>
        <v>April</v>
      </c>
      <c r="H468" s="16">
        <f t="shared" si="50"/>
        <v>13</v>
      </c>
    </row>
    <row r="469" spans="1:8" x14ac:dyDescent="0.2">
      <c r="A469" s="16">
        <f t="shared" si="47"/>
        <v>104</v>
      </c>
      <c r="B469" t="s">
        <v>3</v>
      </c>
      <c r="C469" s="16">
        <f t="shared" si="51"/>
        <v>14</v>
      </c>
      <c r="E469" t="str">
        <f t="shared" si="46"/>
        <v>April 14</v>
      </c>
      <c r="F469" s="16">
        <f t="shared" si="48"/>
        <v>469</v>
      </c>
      <c r="G469" t="str">
        <f t="shared" si="49"/>
        <v>April</v>
      </c>
      <c r="H469" s="16">
        <f t="shared" si="50"/>
        <v>14</v>
      </c>
    </row>
    <row r="470" spans="1:8" x14ac:dyDescent="0.2">
      <c r="A470" s="16">
        <f t="shared" si="47"/>
        <v>105</v>
      </c>
      <c r="B470" t="s">
        <v>3</v>
      </c>
      <c r="C470" s="16">
        <f t="shared" si="51"/>
        <v>15</v>
      </c>
      <c r="E470" t="str">
        <f t="shared" si="46"/>
        <v>April 15</v>
      </c>
      <c r="F470" s="16">
        <f t="shared" si="48"/>
        <v>470</v>
      </c>
      <c r="G470" t="str">
        <f t="shared" si="49"/>
        <v>April</v>
      </c>
      <c r="H470" s="16">
        <f t="shared" si="50"/>
        <v>15</v>
      </c>
    </row>
    <row r="471" spans="1:8" x14ac:dyDescent="0.2">
      <c r="A471" s="16">
        <f t="shared" si="47"/>
        <v>106</v>
      </c>
      <c r="B471" t="s">
        <v>3</v>
      </c>
      <c r="C471" s="16">
        <f t="shared" si="51"/>
        <v>16</v>
      </c>
      <c r="E471" t="str">
        <f t="shared" si="46"/>
        <v>April 16</v>
      </c>
      <c r="F471" s="16">
        <f t="shared" si="48"/>
        <v>471</v>
      </c>
      <c r="G471" t="str">
        <f t="shared" si="49"/>
        <v>April</v>
      </c>
      <c r="H471" s="16">
        <f t="shared" si="50"/>
        <v>16</v>
      </c>
    </row>
    <row r="472" spans="1:8" x14ac:dyDescent="0.2">
      <c r="A472" s="16">
        <f t="shared" si="47"/>
        <v>107</v>
      </c>
      <c r="B472" t="s">
        <v>3</v>
      </c>
      <c r="C472" s="16">
        <f t="shared" si="51"/>
        <v>17</v>
      </c>
      <c r="E472" t="str">
        <f t="shared" si="46"/>
        <v>April 17</v>
      </c>
      <c r="F472" s="16">
        <f t="shared" si="48"/>
        <v>472</v>
      </c>
      <c r="G472" t="str">
        <f t="shared" si="49"/>
        <v>April</v>
      </c>
      <c r="H472" s="16">
        <f t="shared" si="50"/>
        <v>17</v>
      </c>
    </row>
    <row r="473" spans="1:8" x14ac:dyDescent="0.2">
      <c r="A473" s="16">
        <f t="shared" si="47"/>
        <v>108</v>
      </c>
      <c r="B473" t="s">
        <v>3</v>
      </c>
      <c r="C473" s="16">
        <f t="shared" si="51"/>
        <v>18</v>
      </c>
      <c r="E473" t="str">
        <f t="shared" si="46"/>
        <v>April 18</v>
      </c>
      <c r="F473" s="16">
        <f t="shared" si="48"/>
        <v>473</v>
      </c>
      <c r="G473" t="str">
        <f t="shared" si="49"/>
        <v>April</v>
      </c>
      <c r="H473" s="16">
        <f t="shared" si="50"/>
        <v>18</v>
      </c>
    </row>
    <row r="474" spans="1:8" x14ac:dyDescent="0.2">
      <c r="A474" s="16">
        <f t="shared" si="47"/>
        <v>109</v>
      </c>
      <c r="B474" t="s">
        <v>3</v>
      </c>
      <c r="C474" s="16">
        <f t="shared" si="51"/>
        <v>19</v>
      </c>
      <c r="E474" t="str">
        <f t="shared" si="46"/>
        <v>April 19</v>
      </c>
      <c r="F474" s="16">
        <f t="shared" si="48"/>
        <v>474</v>
      </c>
      <c r="G474" t="str">
        <f t="shared" si="49"/>
        <v>April</v>
      </c>
      <c r="H474" s="16">
        <f t="shared" si="50"/>
        <v>19</v>
      </c>
    </row>
    <row r="475" spans="1:8" x14ac:dyDescent="0.2">
      <c r="A475" s="16">
        <f t="shared" si="47"/>
        <v>110</v>
      </c>
      <c r="B475" t="s">
        <v>3</v>
      </c>
      <c r="C475" s="16">
        <f t="shared" si="51"/>
        <v>20</v>
      </c>
      <c r="E475" t="str">
        <f t="shared" si="46"/>
        <v>April 20</v>
      </c>
      <c r="F475" s="16">
        <f t="shared" si="48"/>
        <v>475</v>
      </c>
      <c r="G475" t="str">
        <f t="shared" si="49"/>
        <v>April</v>
      </c>
      <c r="H475" s="16">
        <f t="shared" si="50"/>
        <v>20</v>
      </c>
    </row>
    <row r="476" spans="1:8" x14ac:dyDescent="0.2">
      <c r="A476" s="16">
        <f t="shared" si="47"/>
        <v>111</v>
      </c>
      <c r="B476" t="s">
        <v>3</v>
      </c>
      <c r="C476" s="16">
        <f t="shared" si="51"/>
        <v>21</v>
      </c>
      <c r="E476" t="str">
        <f t="shared" si="46"/>
        <v>April 21</v>
      </c>
      <c r="F476" s="16">
        <f t="shared" si="48"/>
        <v>476</v>
      </c>
      <c r="G476" t="str">
        <f t="shared" si="49"/>
        <v>April</v>
      </c>
      <c r="H476" s="16">
        <f t="shared" si="50"/>
        <v>21</v>
      </c>
    </row>
    <row r="477" spans="1:8" x14ac:dyDescent="0.2">
      <c r="A477" s="16">
        <f t="shared" si="47"/>
        <v>112</v>
      </c>
      <c r="B477" t="s">
        <v>3</v>
      </c>
      <c r="C477" s="16">
        <f t="shared" si="51"/>
        <v>22</v>
      </c>
      <c r="E477" t="str">
        <f t="shared" si="46"/>
        <v>April 22</v>
      </c>
      <c r="F477" s="16">
        <f t="shared" si="48"/>
        <v>477</v>
      </c>
      <c r="G477" t="str">
        <f t="shared" si="49"/>
        <v>April</v>
      </c>
      <c r="H477" s="16">
        <f t="shared" si="50"/>
        <v>22</v>
      </c>
    </row>
    <row r="478" spans="1:8" x14ac:dyDescent="0.2">
      <c r="A478" s="16">
        <f t="shared" si="47"/>
        <v>113</v>
      </c>
      <c r="B478" t="s">
        <v>3</v>
      </c>
      <c r="C478" s="16">
        <f t="shared" si="51"/>
        <v>23</v>
      </c>
      <c r="E478" t="str">
        <f t="shared" si="46"/>
        <v>April 23</v>
      </c>
      <c r="F478" s="16">
        <f t="shared" si="48"/>
        <v>478</v>
      </c>
      <c r="G478" t="str">
        <f t="shared" si="49"/>
        <v>April</v>
      </c>
      <c r="H478" s="16">
        <f t="shared" si="50"/>
        <v>23</v>
      </c>
    </row>
    <row r="479" spans="1:8" x14ac:dyDescent="0.2">
      <c r="A479" s="16">
        <f t="shared" si="47"/>
        <v>114</v>
      </c>
      <c r="B479" t="s">
        <v>3</v>
      </c>
      <c r="C479" s="16">
        <f t="shared" si="51"/>
        <v>24</v>
      </c>
      <c r="E479" t="str">
        <f t="shared" si="46"/>
        <v>April 24</v>
      </c>
      <c r="F479" s="16">
        <f t="shared" si="48"/>
        <v>479</v>
      </c>
      <c r="G479" t="str">
        <f t="shared" si="49"/>
        <v>April</v>
      </c>
      <c r="H479" s="16">
        <f t="shared" si="50"/>
        <v>24</v>
      </c>
    </row>
    <row r="480" spans="1:8" x14ac:dyDescent="0.2">
      <c r="A480" s="16">
        <f t="shared" si="47"/>
        <v>115</v>
      </c>
      <c r="B480" t="s">
        <v>3</v>
      </c>
      <c r="C480" s="16">
        <f t="shared" si="51"/>
        <v>25</v>
      </c>
      <c r="E480" t="str">
        <f t="shared" si="46"/>
        <v>April 25</v>
      </c>
      <c r="F480" s="16">
        <f t="shared" si="48"/>
        <v>480</v>
      </c>
      <c r="G480" t="str">
        <f t="shared" si="49"/>
        <v>April</v>
      </c>
      <c r="H480" s="16">
        <f t="shared" si="50"/>
        <v>25</v>
      </c>
    </row>
    <row r="481" spans="1:8" x14ac:dyDescent="0.2">
      <c r="A481" s="16">
        <f t="shared" si="47"/>
        <v>116</v>
      </c>
      <c r="B481" t="s">
        <v>3</v>
      </c>
      <c r="C481" s="16">
        <f t="shared" si="51"/>
        <v>26</v>
      </c>
      <c r="E481" t="str">
        <f t="shared" si="46"/>
        <v>April 26</v>
      </c>
      <c r="F481" s="16">
        <f t="shared" si="48"/>
        <v>481</v>
      </c>
      <c r="G481" t="str">
        <f t="shared" si="49"/>
        <v>April</v>
      </c>
      <c r="H481" s="16">
        <f t="shared" si="50"/>
        <v>26</v>
      </c>
    </row>
    <row r="482" spans="1:8" x14ac:dyDescent="0.2">
      <c r="A482" s="16">
        <f t="shared" si="47"/>
        <v>117</v>
      </c>
      <c r="B482" t="s">
        <v>3</v>
      </c>
      <c r="C482" s="16">
        <f t="shared" si="51"/>
        <v>27</v>
      </c>
      <c r="E482" t="str">
        <f t="shared" si="46"/>
        <v>April 27</v>
      </c>
      <c r="F482" s="16">
        <f t="shared" si="48"/>
        <v>482</v>
      </c>
      <c r="G482" t="str">
        <f t="shared" si="49"/>
        <v>April</v>
      </c>
      <c r="H482" s="16">
        <f t="shared" si="50"/>
        <v>27</v>
      </c>
    </row>
    <row r="483" spans="1:8" x14ac:dyDescent="0.2">
      <c r="A483" s="16">
        <f t="shared" si="47"/>
        <v>118</v>
      </c>
      <c r="B483" t="s">
        <v>3</v>
      </c>
      <c r="C483" s="16">
        <f t="shared" si="51"/>
        <v>28</v>
      </c>
      <c r="E483" t="str">
        <f t="shared" si="46"/>
        <v>April 28</v>
      </c>
      <c r="F483" s="16">
        <f t="shared" si="48"/>
        <v>483</v>
      </c>
      <c r="G483" t="str">
        <f t="shared" si="49"/>
        <v>April</v>
      </c>
      <c r="H483" s="16">
        <f t="shared" si="50"/>
        <v>28</v>
      </c>
    </row>
    <row r="484" spans="1:8" x14ac:dyDescent="0.2">
      <c r="A484" s="16">
        <f t="shared" si="47"/>
        <v>119</v>
      </c>
      <c r="B484" t="s">
        <v>3</v>
      </c>
      <c r="C484" s="16">
        <f t="shared" si="51"/>
        <v>29</v>
      </c>
      <c r="E484" t="str">
        <f t="shared" si="46"/>
        <v>April 29</v>
      </c>
      <c r="F484" s="16">
        <f t="shared" si="48"/>
        <v>484</v>
      </c>
      <c r="G484" t="str">
        <f t="shared" si="49"/>
        <v>April</v>
      </c>
      <c r="H484" s="16">
        <f t="shared" si="50"/>
        <v>29</v>
      </c>
    </row>
    <row r="485" spans="1:8" x14ac:dyDescent="0.2">
      <c r="A485" s="16">
        <f t="shared" si="47"/>
        <v>120</v>
      </c>
      <c r="B485" t="s">
        <v>3</v>
      </c>
      <c r="C485" s="16">
        <f t="shared" si="51"/>
        <v>30</v>
      </c>
      <c r="D485" s="16">
        <v>30</v>
      </c>
      <c r="E485" t="str">
        <f t="shared" si="46"/>
        <v>April 30</v>
      </c>
      <c r="F485" s="16">
        <f t="shared" si="48"/>
        <v>485</v>
      </c>
      <c r="G485" t="str">
        <f t="shared" si="49"/>
        <v>April</v>
      </c>
      <c r="H485" s="16">
        <f t="shared" si="50"/>
        <v>30</v>
      </c>
    </row>
    <row r="486" spans="1:8" x14ac:dyDescent="0.2">
      <c r="A486" s="16">
        <f t="shared" si="47"/>
        <v>121</v>
      </c>
      <c r="B486" t="s">
        <v>4</v>
      </c>
      <c r="C486" s="16">
        <v>1</v>
      </c>
      <c r="E486" t="str">
        <f t="shared" si="46"/>
        <v>May 1</v>
      </c>
      <c r="F486" s="16">
        <f t="shared" si="48"/>
        <v>486</v>
      </c>
      <c r="G486" t="str">
        <f t="shared" si="49"/>
        <v>May</v>
      </c>
      <c r="H486" s="16">
        <f t="shared" si="50"/>
        <v>1</v>
      </c>
    </row>
    <row r="487" spans="1:8" x14ac:dyDescent="0.2">
      <c r="A487" s="16">
        <f t="shared" si="47"/>
        <v>122</v>
      </c>
      <c r="B487" t="s">
        <v>4</v>
      </c>
      <c r="C487" s="16">
        <f>C486+1</f>
        <v>2</v>
      </c>
      <c r="E487" t="str">
        <f t="shared" si="46"/>
        <v>May 2</v>
      </c>
      <c r="F487" s="16">
        <f t="shared" si="48"/>
        <v>487</v>
      </c>
      <c r="G487" t="str">
        <f t="shared" si="49"/>
        <v>May</v>
      </c>
      <c r="H487" s="16">
        <f t="shared" si="50"/>
        <v>2</v>
      </c>
    </row>
    <row r="488" spans="1:8" x14ac:dyDescent="0.2">
      <c r="A488" s="16">
        <f t="shared" si="47"/>
        <v>123</v>
      </c>
      <c r="B488" t="s">
        <v>4</v>
      </c>
      <c r="C488" s="16">
        <f t="shared" ref="C488:C516" si="52">C487+1</f>
        <v>3</v>
      </c>
      <c r="E488" t="str">
        <f t="shared" si="46"/>
        <v>May 3</v>
      </c>
      <c r="F488" s="16">
        <f t="shared" si="48"/>
        <v>488</v>
      </c>
      <c r="G488" t="str">
        <f t="shared" si="49"/>
        <v>May</v>
      </c>
      <c r="H488" s="16">
        <f t="shared" si="50"/>
        <v>3</v>
      </c>
    </row>
    <row r="489" spans="1:8" x14ac:dyDescent="0.2">
      <c r="A489" s="16">
        <f t="shared" si="47"/>
        <v>124</v>
      </c>
      <c r="B489" t="s">
        <v>4</v>
      </c>
      <c r="C489" s="16">
        <f t="shared" si="52"/>
        <v>4</v>
      </c>
      <c r="E489" t="str">
        <f t="shared" si="46"/>
        <v>May 4</v>
      </c>
      <c r="F489" s="16">
        <f t="shared" si="48"/>
        <v>489</v>
      </c>
      <c r="G489" t="str">
        <f t="shared" si="49"/>
        <v>May</v>
      </c>
      <c r="H489" s="16">
        <f t="shared" si="50"/>
        <v>4</v>
      </c>
    </row>
    <row r="490" spans="1:8" x14ac:dyDescent="0.2">
      <c r="A490" s="16">
        <f t="shared" si="47"/>
        <v>125</v>
      </c>
      <c r="B490" t="s">
        <v>4</v>
      </c>
      <c r="C490" s="16">
        <f t="shared" si="52"/>
        <v>5</v>
      </c>
      <c r="E490" t="str">
        <f t="shared" si="46"/>
        <v>May 5</v>
      </c>
      <c r="F490" s="16">
        <f t="shared" si="48"/>
        <v>490</v>
      </c>
      <c r="G490" t="str">
        <f t="shared" si="49"/>
        <v>May</v>
      </c>
      <c r="H490" s="16">
        <f t="shared" si="50"/>
        <v>5</v>
      </c>
    </row>
    <row r="491" spans="1:8" x14ac:dyDescent="0.2">
      <c r="A491" s="16">
        <f t="shared" si="47"/>
        <v>126</v>
      </c>
      <c r="B491" t="s">
        <v>4</v>
      </c>
      <c r="C491" s="16">
        <f t="shared" si="52"/>
        <v>6</v>
      </c>
      <c r="E491" t="str">
        <f t="shared" si="46"/>
        <v>May 6</v>
      </c>
      <c r="F491" s="16">
        <f t="shared" si="48"/>
        <v>491</v>
      </c>
      <c r="G491" t="str">
        <f t="shared" si="49"/>
        <v>May</v>
      </c>
      <c r="H491" s="16">
        <f t="shared" si="50"/>
        <v>6</v>
      </c>
    </row>
    <row r="492" spans="1:8" x14ac:dyDescent="0.2">
      <c r="A492" s="16">
        <f t="shared" si="47"/>
        <v>127</v>
      </c>
      <c r="B492" t="s">
        <v>4</v>
      </c>
      <c r="C492" s="16">
        <f t="shared" si="52"/>
        <v>7</v>
      </c>
      <c r="E492" t="str">
        <f t="shared" si="46"/>
        <v>May 7</v>
      </c>
      <c r="F492" s="16">
        <f t="shared" si="48"/>
        <v>492</v>
      </c>
      <c r="G492" t="str">
        <f t="shared" si="49"/>
        <v>May</v>
      </c>
      <c r="H492" s="16">
        <f t="shared" si="50"/>
        <v>7</v>
      </c>
    </row>
    <row r="493" spans="1:8" x14ac:dyDescent="0.2">
      <c r="A493" s="16">
        <f t="shared" si="47"/>
        <v>128</v>
      </c>
      <c r="B493" t="s">
        <v>4</v>
      </c>
      <c r="C493" s="16">
        <f t="shared" si="52"/>
        <v>8</v>
      </c>
      <c r="E493" t="str">
        <f t="shared" si="46"/>
        <v>May 8</v>
      </c>
      <c r="F493" s="16">
        <f t="shared" si="48"/>
        <v>493</v>
      </c>
      <c r="G493" t="str">
        <f t="shared" si="49"/>
        <v>May</v>
      </c>
      <c r="H493" s="16">
        <f t="shared" si="50"/>
        <v>8</v>
      </c>
    </row>
    <row r="494" spans="1:8" x14ac:dyDescent="0.2">
      <c r="A494" s="16">
        <f t="shared" si="47"/>
        <v>129</v>
      </c>
      <c r="B494" t="s">
        <v>4</v>
      </c>
      <c r="C494" s="16">
        <f t="shared" si="52"/>
        <v>9</v>
      </c>
      <c r="E494" t="str">
        <f t="shared" si="46"/>
        <v>May 9</v>
      </c>
      <c r="F494" s="16">
        <f t="shared" si="48"/>
        <v>494</v>
      </c>
      <c r="G494" t="str">
        <f t="shared" si="49"/>
        <v>May</v>
      </c>
      <c r="H494" s="16">
        <f t="shared" si="50"/>
        <v>9</v>
      </c>
    </row>
    <row r="495" spans="1:8" x14ac:dyDescent="0.2">
      <c r="A495" s="16">
        <f t="shared" si="47"/>
        <v>130</v>
      </c>
      <c r="B495" t="s">
        <v>4</v>
      </c>
      <c r="C495" s="16">
        <f t="shared" si="52"/>
        <v>10</v>
      </c>
      <c r="E495" t="str">
        <f t="shared" ref="E495:E558" si="53">B495 &amp; " " &amp;C495</f>
        <v>May 10</v>
      </c>
      <c r="F495" s="16">
        <f t="shared" si="48"/>
        <v>495</v>
      </c>
      <c r="G495" t="str">
        <f t="shared" si="49"/>
        <v>May</v>
      </c>
      <c r="H495" s="16">
        <f t="shared" si="50"/>
        <v>10</v>
      </c>
    </row>
    <row r="496" spans="1:8" x14ac:dyDescent="0.2">
      <c r="A496" s="16">
        <f t="shared" ref="A496:A559" si="54">A495+1</f>
        <v>131</v>
      </c>
      <c r="B496" t="s">
        <v>4</v>
      </c>
      <c r="C496" s="16">
        <f t="shared" si="52"/>
        <v>11</v>
      </c>
      <c r="E496" t="str">
        <f t="shared" si="53"/>
        <v>May 11</v>
      </c>
      <c r="F496" s="16">
        <f t="shared" ref="F496:F559" si="55">F495+1</f>
        <v>496</v>
      </c>
      <c r="G496" t="str">
        <f t="shared" si="49"/>
        <v>May</v>
      </c>
      <c r="H496" s="16">
        <f t="shared" si="50"/>
        <v>11</v>
      </c>
    </row>
    <row r="497" spans="1:8" x14ac:dyDescent="0.2">
      <c r="A497" s="16">
        <f t="shared" si="54"/>
        <v>132</v>
      </c>
      <c r="B497" t="s">
        <v>4</v>
      </c>
      <c r="C497" s="16">
        <f t="shared" si="52"/>
        <v>12</v>
      </c>
      <c r="E497" t="str">
        <f t="shared" si="53"/>
        <v>May 12</v>
      </c>
      <c r="F497" s="16">
        <f t="shared" si="55"/>
        <v>497</v>
      </c>
      <c r="G497" t="str">
        <f t="shared" si="49"/>
        <v>May</v>
      </c>
      <c r="H497" s="16">
        <f t="shared" si="50"/>
        <v>12</v>
      </c>
    </row>
    <row r="498" spans="1:8" x14ac:dyDescent="0.2">
      <c r="A498" s="16">
        <f t="shared" si="54"/>
        <v>133</v>
      </c>
      <c r="B498" t="s">
        <v>4</v>
      </c>
      <c r="C498" s="16">
        <f t="shared" si="52"/>
        <v>13</v>
      </c>
      <c r="E498" t="str">
        <f t="shared" si="53"/>
        <v>May 13</v>
      </c>
      <c r="F498" s="16">
        <f t="shared" si="55"/>
        <v>498</v>
      </c>
      <c r="G498" t="str">
        <f t="shared" si="49"/>
        <v>May</v>
      </c>
      <c r="H498" s="16">
        <f t="shared" si="50"/>
        <v>13</v>
      </c>
    </row>
    <row r="499" spans="1:8" x14ac:dyDescent="0.2">
      <c r="A499" s="16">
        <f t="shared" si="54"/>
        <v>134</v>
      </c>
      <c r="B499" t="s">
        <v>4</v>
      </c>
      <c r="C499" s="16">
        <f t="shared" si="52"/>
        <v>14</v>
      </c>
      <c r="E499" t="str">
        <f t="shared" si="53"/>
        <v>May 14</v>
      </c>
      <c r="F499" s="16">
        <f t="shared" si="55"/>
        <v>499</v>
      </c>
      <c r="G499" t="str">
        <f t="shared" si="49"/>
        <v>May</v>
      </c>
      <c r="H499" s="16">
        <f t="shared" si="50"/>
        <v>14</v>
      </c>
    </row>
    <row r="500" spans="1:8" x14ac:dyDescent="0.2">
      <c r="A500" s="16">
        <f t="shared" si="54"/>
        <v>135</v>
      </c>
      <c r="B500" t="s">
        <v>4</v>
      </c>
      <c r="C500" s="16">
        <f t="shared" si="52"/>
        <v>15</v>
      </c>
      <c r="E500" t="str">
        <f t="shared" si="53"/>
        <v>May 15</v>
      </c>
      <c r="F500" s="16">
        <f t="shared" si="55"/>
        <v>500</v>
      </c>
      <c r="G500" t="str">
        <f t="shared" si="49"/>
        <v>May</v>
      </c>
      <c r="H500" s="16">
        <f t="shared" si="50"/>
        <v>15</v>
      </c>
    </row>
    <row r="501" spans="1:8" x14ac:dyDescent="0.2">
      <c r="A501" s="16">
        <f t="shared" si="54"/>
        <v>136</v>
      </c>
      <c r="B501" t="s">
        <v>4</v>
      </c>
      <c r="C501" s="16">
        <f t="shared" si="52"/>
        <v>16</v>
      </c>
      <c r="E501" t="str">
        <f t="shared" si="53"/>
        <v>May 16</v>
      </c>
      <c r="F501" s="16">
        <f t="shared" si="55"/>
        <v>501</v>
      </c>
      <c r="G501" t="str">
        <f t="shared" si="49"/>
        <v>May</v>
      </c>
      <c r="H501" s="16">
        <f t="shared" si="50"/>
        <v>16</v>
      </c>
    </row>
    <row r="502" spans="1:8" x14ac:dyDescent="0.2">
      <c r="A502" s="16">
        <f t="shared" si="54"/>
        <v>137</v>
      </c>
      <c r="B502" t="s">
        <v>4</v>
      </c>
      <c r="C502" s="16">
        <f t="shared" si="52"/>
        <v>17</v>
      </c>
      <c r="E502" t="str">
        <f t="shared" si="53"/>
        <v>May 17</v>
      </c>
      <c r="F502" s="16">
        <f t="shared" si="55"/>
        <v>502</v>
      </c>
      <c r="G502" t="str">
        <f t="shared" si="49"/>
        <v>May</v>
      </c>
      <c r="H502" s="16">
        <f t="shared" si="50"/>
        <v>17</v>
      </c>
    </row>
    <row r="503" spans="1:8" x14ac:dyDescent="0.2">
      <c r="A503" s="16">
        <f t="shared" si="54"/>
        <v>138</v>
      </c>
      <c r="B503" t="s">
        <v>4</v>
      </c>
      <c r="C503" s="16">
        <f t="shared" si="52"/>
        <v>18</v>
      </c>
      <c r="E503" t="str">
        <f t="shared" si="53"/>
        <v>May 18</v>
      </c>
      <c r="F503" s="16">
        <f t="shared" si="55"/>
        <v>503</v>
      </c>
      <c r="G503" t="str">
        <f t="shared" si="49"/>
        <v>May</v>
      </c>
      <c r="H503" s="16">
        <f t="shared" si="50"/>
        <v>18</v>
      </c>
    </row>
    <row r="504" spans="1:8" x14ac:dyDescent="0.2">
      <c r="A504" s="16">
        <f t="shared" si="54"/>
        <v>139</v>
      </c>
      <c r="B504" t="s">
        <v>4</v>
      </c>
      <c r="C504" s="16">
        <f t="shared" si="52"/>
        <v>19</v>
      </c>
      <c r="E504" t="str">
        <f t="shared" si="53"/>
        <v>May 19</v>
      </c>
      <c r="F504" s="16">
        <f t="shared" si="55"/>
        <v>504</v>
      </c>
      <c r="G504" t="str">
        <f t="shared" si="49"/>
        <v>May</v>
      </c>
      <c r="H504" s="16">
        <f t="shared" si="50"/>
        <v>19</v>
      </c>
    </row>
    <row r="505" spans="1:8" x14ac:dyDescent="0.2">
      <c r="A505" s="16">
        <f t="shared" si="54"/>
        <v>140</v>
      </c>
      <c r="B505" t="s">
        <v>4</v>
      </c>
      <c r="C505" s="16">
        <f t="shared" si="52"/>
        <v>20</v>
      </c>
      <c r="E505" t="str">
        <f t="shared" si="53"/>
        <v>May 20</v>
      </c>
      <c r="F505" s="16">
        <f t="shared" si="55"/>
        <v>505</v>
      </c>
      <c r="G505" t="str">
        <f t="shared" si="49"/>
        <v>May</v>
      </c>
      <c r="H505" s="16">
        <f t="shared" si="50"/>
        <v>20</v>
      </c>
    </row>
    <row r="506" spans="1:8" x14ac:dyDescent="0.2">
      <c r="A506" s="16">
        <f t="shared" si="54"/>
        <v>141</v>
      </c>
      <c r="B506" t="s">
        <v>4</v>
      </c>
      <c r="C506" s="16">
        <f t="shared" si="52"/>
        <v>21</v>
      </c>
      <c r="E506" t="str">
        <f t="shared" si="53"/>
        <v>May 21</v>
      </c>
      <c r="F506" s="16">
        <f t="shared" si="55"/>
        <v>506</v>
      </c>
      <c r="G506" t="str">
        <f t="shared" si="49"/>
        <v>May</v>
      </c>
      <c r="H506" s="16">
        <f t="shared" si="50"/>
        <v>21</v>
      </c>
    </row>
    <row r="507" spans="1:8" x14ac:dyDescent="0.2">
      <c r="A507" s="16">
        <f t="shared" si="54"/>
        <v>142</v>
      </c>
      <c r="B507" t="s">
        <v>4</v>
      </c>
      <c r="C507" s="16">
        <f t="shared" si="52"/>
        <v>22</v>
      </c>
      <c r="E507" t="str">
        <f t="shared" si="53"/>
        <v>May 22</v>
      </c>
      <c r="F507" s="16">
        <f t="shared" si="55"/>
        <v>507</v>
      </c>
      <c r="G507" t="str">
        <f t="shared" si="49"/>
        <v>May</v>
      </c>
      <c r="H507" s="16">
        <f t="shared" si="50"/>
        <v>22</v>
      </c>
    </row>
    <row r="508" spans="1:8" x14ac:dyDescent="0.2">
      <c r="A508" s="16">
        <f t="shared" si="54"/>
        <v>143</v>
      </c>
      <c r="B508" t="s">
        <v>4</v>
      </c>
      <c r="C508" s="16">
        <f t="shared" si="52"/>
        <v>23</v>
      </c>
      <c r="E508" t="str">
        <f t="shared" si="53"/>
        <v>May 23</v>
      </c>
      <c r="F508" s="16">
        <f t="shared" si="55"/>
        <v>508</v>
      </c>
      <c r="G508" t="str">
        <f t="shared" si="49"/>
        <v>May</v>
      </c>
      <c r="H508" s="16">
        <f t="shared" si="50"/>
        <v>23</v>
      </c>
    </row>
    <row r="509" spans="1:8" x14ac:dyDescent="0.2">
      <c r="A509" s="16">
        <f t="shared" si="54"/>
        <v>144</v>
      </c>
      <c r="B509" t="s">
        <v>4</v>
      </c>
      <c r="C509" s="16">
        <f t="shared" si="52"/>
        <v>24</v>
      </c>
      <c r="E509" t="str">
        <f t="shared" si="53"/>
        <v>May 24</v>
      </c>
      <c r="F509" s="16">
        <f t="shared" si="55"/>
        <v>509</v>
      </c>
      <c r="G509" t="str">
        <f t="shared" si="49"/>
        <v>May</v>
      </c>
      <c r="H509" s="16">
        <f t="shared" si="50"/>
        <v>24</v>
      </c>
    </row>
    <row r="510" spans="1:8" x14ac:dyDescent="0.2">
      <c r="A510" s="16">
        <f t="shared" si="54"/>
        <v>145</v>
      </c>
      <c r="B510" t="s">
        <v>4</v>
      </c>
      <c r="C510" s="16">
        <f t="shared" si="52"/>
        <v>25</v>
      </c>
      <c r="E510" t="str">
        <f t="shared" si="53"/>
        <v>May 25</v>
      </c>
      <c r="F510" s="16">
        <f t="shared" si="55"/>
        <v>510</v>
      </c>
      <c r="G510" t="str">
        <f t="shared" si="49"/>
        <v>May</v>
      </c>
      <c r="H510" s="16">
        <f t="shared" si="50"/>
        <v>25</v>
      </c>
    </row>
    <row r="511" spans="1:8" x14ac:dyDescent="0.2">
      <c r="A511" s="16">
        <f t="shared" si="54"/>
        <v>146</v>
      </c>
      <c r="B511" t="s">
        <v>4</v>
      </c>
      <c r="C511" s="16">
        <f t="shared" si="52"/>
        <v>26</v>
      </c>
      <c r="E511" t="str">
        <f t="shared" si="53"/>
        <v>May 26</v>
      </c>
      <c r="F511" s="16">
        <f t="shared" si="55"/>
        <v>511</v>
      </c>
      <c r="G511" t="str">
        <f t="shared" si="49"/>
        <v>May</v>
      </c>
      <c r="H511" s="16">
        <f t="shared" si="50"/>
        <v>26</v>
      </c>
    </row>
    <row r="512" spans="1:8" x14ac:dyDescent="0.2">
      <c r="A512" s="16">
        <f t="shared" si="54"/>
        <v>147</v>
      </c>
      <c r="B512" t="s">
        <v>4</v>
      </c>
      <c r="C512" s="16">
        <f t="shared" si="52"/>
        <v>27</v>
      </c>
      <c r="E512" t="str">
        <f t="shared" si="53"/>
        <v>May 27</v>
      </c>
      <c r="F512" s="16">
        <f t="shared" si="55"/>
        <v>512</v>
      </c>
      <c r="G512" t="str">
        <f t="shared" si="49"/>
        <v>May</v>
      </c>
      <c r="H512" s="16">
        <f t="shared" si="50"/>
        <v>27</v>
      </c>
    </row>
    <row r="513" spans="1:8" x14ac:dyDescent="0.2">
      <c r="A513" s="16">
        <f t="shared" si="54"/>
        <v>148</v>
      </c>
      <c r="B513" t="s">
        <v>4</v>
      </c>
      <c r="C513" s="16">
        <f t="shared" si="52"/>
        <v>28</v>
      </c>
      <c r="E513" t="str">
        <f t="shared" si="53"/>
        <v>May 28</v>
      </c>
      <c r="F513" s="16">
        <f t="shared" si="55"/>
        <v>513</v>
      </c>
      <c r="G513" t="str">
        <f t="shared" ref="G513:G576" si="56">B513</f>
        <v>May</v>
      </c>
      <c r="H513" s="16">
        <f t="shared" ref="H513:H576" si="57">C513</f>
        <v>28</v>
      </c>
    </row>
    <row r="514" spans="1:8" x14ac:dyDescent="0.2">
      <c r="A514" s="16">
        <f t="shared" si="54"/>
        <v>149</v>
      </c>
      <c r="B514" t="s">
        <v>4</v>
      </c>
      <c r="C514" s="16">
        <f t="shared" si="52"/>
        <v>29</v>
      </c>
      <c r="E514" t="str">
        <f t="shared" si="53"/>
        <v>May 29</v>
      </c>
      <c r="F514" s="16">
        <f t="shared" si="55"/>
        <v>514</v>
      </c>
      <c r="G514" t="str">
        <f t="shared" si="56"/>
        <v>May</v>
      </c>
      <c r="H514" s="16">
        <f t="shared" si="57"/>
        <v>29</v>
      </c>
    </row>
    <row r="515" spans="1:8" x14ac:dyDescent="0.2">
      <c r="A515" s="16">
        <f t="shared" si="54"/>
        <v>150</v>
      </c>
      <c r="B515" t="s">
        <v>4</v>
      </c>
      <c r="C515" s="16">
        <f t="shared" si="52"/>
        <v>30</v>
      </c>
      <c r="E515" t="str">
        <f t="shared" si="53"/>
        <v>May 30</v>
      </c>
      <c r="F515" s="16">
        <f t="shared" si="55"/>
        <v>515</v>
      </c>
      <c r="G515" t="str">
        <f t="shared" si="56"/>
        <v>May</v>
      </c>
      <c r="H515" s="16">
        <f t="shared" si="57"/>
        <v>30</v>
      </c>
    </row>
    <row r="516" spans="1:8" x14ac:dyDescent="0.2">
      <c r="A516" s="16">
        <f t="shared" si="54"/>
        <v>151</v>
      </c>
      <c r="B516" t="s">
        <v>4</v>
      </c>
      <c r="C516" s="16">
        <f t="shared" si="52"/>
        <v>31</v>
      </c>
      <c r="D516" s="16">
        <v>31</v>
      </c>
      <c r="E516" t="str">
        <f t="shared" si="53"/>
        <v>May 31</v>
      </c>
      <c r="F516" s="16">
        <f t="shared" si="55"/>
        <v>516</v>
      </c>
      <c r="G516" t="str">
        <f t="shared" si="56"/>
        <v>May</v>
      </c>
      <c r="H516" s="16">
        <f t="shared" si="57"/>
        <v>31</v>
      </c>
    </row>
    <row r="517" spans="1:8" x14ac:dyDescent="0.2">
      <c r="A517" s="16">
        <f t="shared" si="54"/>
        <v>152</v>
      </c>
      <c r="B517" t="s">
        <v>5</v>
      </c>
      <c r="C517" s="16">
        <v>1</v>
      </c>
      <c r="E517" t="str">
        <f t="shared" si="53"/>
        <v>June  1</v>
      </c>
      <c r="F517" s="16">
        <f t="shared" si="55"/>
        <v>517</v>
      </c>
      <c r="G517" t="str">
        <f t="shared" si="56"/>
        <v xml:space="preserve">June </v>
      </c>
      <c r="H517" s="16">
        <f t="shared" si="57"/>
        <v>1</v>
      </c>
    </row>
    <row r="518" spans="1:8" x14ac:dyDescent="0.2">
      <c r="A518" s="16">
        <f t="shared" si="54"/>
        <v>153</v>
      </c>
      <c r="B518" t="s">
        <v>5</v>
      </c>
      <c r="C518" s="16">
        <f t="shared" ref="C518:C546" si="58">C517+1</f>
        <v>2</v>
      </c>
      <c r="E518" t="str">
        <f t="shared" si="53"/>
        <v>June  2</v>
      </c>
      <c r="F518" s="16">
        <f t="shared" si="55"/>
        <v>518</v>
      </c>
      <c r="G518" t="str">
        <f t="shared" si="56"/>
        <v xml:space="preserve">June </v>
      </c>
      <c r="H518" s="16">
        <f t="shared" si="57"/>
        <v>2</v>
      </c>
    </row>
    <row r="519" spans="1:8" x14ac:dyDescent="0.2">
      <c r="A519" s="16">
        <f t="shared" si="54"/>
        <v>154</v>
      </c>
      <c r="B519" t="s">
        <v>5</v>
      </c>
      <c r="C519" s="16">
        <f t="shared" si="58"/>
        <v>3</v>
      </c>
      <c r="E519" t="str">
        <f t="shared" si="53"/>
        <v>June  3</v>
      </c>
      <c r="F519" s="16">
        <f t="shared" si="55"/>
        <v>519</v>
      </c>
      <c r="G519" t="str">
        <f t="shared" si="56"/>
        <v xml:space="preserve">June </v>
      </c>
      <c r="H519" s="16">
        <f t="shared" si="57"/>
        <v>3</v>
      </c>
    </row>
    <row r="520" spans="1:8" x14ac:dyDescent="0.2">
      <c r="A520" s="16">
        <f t="shared" si="54"/>
        <v>155</v>
      </c>
      <c r="B520" t="s">
        <v>5</v>
      </c>
      <c r="C520" s="16">
        <f t="shared" si="58"/>
        <v>4</v>
      </c>
      <c r="E520" t="str">
        <f t="shared" si="53"/>
        <v>June  4</v>
      </c>
      <c r="F520" s="16">
        <f t="shared" si="55"/>
        <v>520</v>
      </c>
      <c r="G520" t="str">
        <f t="shared" si="56"/>
        <v xml:space="preserve">June </v>
      </c>
      <c r="H520" s="16">
        <f t="shared" si="57"/>
        <v>4</v>
      </c>
    </row>
    <row r="521" spans="1:8" x14ac:dyDescent="0.2">
      <c r="A521" s="16">
        <f t="shared" si="54"/>
        <v>156</v>
      </c>
      <c r="B521" t="s">
        <v>5</v>
      </c>
      <c r="C521" s="16">
        <f t="shared" si="58"/>
        <v>5</v>
      </c>
      <c r="E521" t="str">
        <f t="shared" si="53"/>
        <v>June  5</v>
      </c>
      <c r="F521" s="16">
        <f t="shared" si="55"/>
        <v>521</v>
      </c>
      <c r="G521" t="str">
        <f t="shared" si="56"/>
        <v xml:space="preserve">June </v>
      </c>
      <c r="H521" s="16">
        <f t="shared" si="57"/>
        <v>5</v>
      </c>
    </row>
    <row r="522" spans="1:8" x14ac:dyDescent="0.2">
      <c r="A522" s="16">
        <f t="shared" si="54"/>
        <v>157</v>
      </c>
      <c r="B522" t="s">
        <v>5</v>
      </c>
      <c r="C522" s="16">
        <f t="shared" si="58"/>
        <v>6</v>
      </c>
      <c r="E522" t="str">
        <f t="shared" si="53"/>
        <v>June  6</v>
      </c>
      <c r="F522" s="16">
        <f t="shared" si="55"/>
        <v>522</v>
      </c>
      <c r="G522" t="str">
        <f t="shared" si="56"/>
        <v xml:space="preserve">June </v>
      </c>
      <c r="H522" s="16">
        <f t="shared" si="57"/>
        <v>6</v>
      </c>
    </row>
    <row r="523" spans="1:8" x14ac:dyDescent="0.2">
      <c r="A523" s="16">
        <f t="shared" si="54"/>
        <v>158</v>
      </c>
      <c r="B523" t="s">
        <v>5</v>
      </c>
      <c r="C523" s="16">
        <f t="shared" si="58"/>
        <v>7</v>
      </c>
      <c r="E523" t="str">
        <f t="shared" si="53"/>
        <v>June  7</v>
      </c>
      <c r="F523" s="16">
        <f t="shared" si="55"/>
        <v>523</v>
      </c>
      <c r="G523" t="str">
        <f t="shared" si="56"/>
        <v xml:space="preserve">June </v>
      </c>
      <c r="H523" s="16">
        <f t="shared" si="57"/>
        <v>7</v>
      </c>
    </row>
    <row r="524" spans="1:8" x14ac:dyDescent="0.2">
      <c r="A524" s="16">
        <f t="shared" si="54"/>
        <v>159</v>
      </c>
      <c r="B524" t="s">
        <v>5</v>
      </c>
      <c r="C524" s="16">
        <f t="shared" si="58"/>
        <v>8</v>
      </c>
      <c r="E524" t="str">
        <f t="shared" si="53"/>
        <v>June  8</v>
      </c>
      <c r="F524" s="16">
        <f t="shared" si="55"/>
        <v>524</v>
      </c>
      <c r="G524" t="str">
        <f t="shared" si="56"/>
        <v xml:space="preserve">June </v>
      </c>
      <c r="H524" s="16">
        <f t="shared" si="57"/>
        <v>8</v>
      </c>
    </row>
    <row r="525" spans="1:8" x14ac:dyDescent="0.2">
      <c r="A525" s="16">
        <f t="shared" si="54"/>
        <v>160</v>
      </c>
      <c r="B525" t="s">
        <v>5</v>
      </c>
      <c r="C525" s="16">
        <f t="shared" si="58"/>
        <v>9</v>
      </c>
      <c r="E525" t="str">
        <f t="shared" si="53"/>
        <v>June  9</v>
      </c>
      <c r="F525" s="16">
        <f t="shared" si="55"/>
        <v>525</v>
      </c>
      <c r="G525" t="str">
        <f t="shared" si="56"/>
        <v xml:space="preserve">June </v>
      </c>
      <c r="H525" s="16">
        <f t="shared" si="57"/>
        <v>9</v>
      </c>
    </row>
    <row r="526" spans="1:8" x14ac:dyDescent="0.2">
      <c r="A526" s="16">
        <f t="shared" si="54"/>
        <v>161</v>
      </c>
      <c r="B526" t="s">
        <v>5</v>
      </c>
      <c r="C526" s="16">
        <f t="shared" si="58"/>
        <v>10</v>
      </c>
      <c r="E526" t="str">
        <f t="shared" si="53"/>
        <v>June  10</v>
      </c>
      <c r="F526" s="16">
        <f t="shared" si="55"/>
        <v>526</v>
      </c>
      <c r="G526" t="str">
        <f t="shared" si="56"/>
        <v xml:space="preserve">June </v>
      </c>
      <c r="H526" s="16">
        <f t="shared" si="57"/>
        <v>10</v>
      </c>
    </row>
    <row r="527" spans="1:8" x14ac:dyDescent="0.2">
      <c r="A527" s="16">
        <f t="shared" si="54"/>
        <v>162</v>
      </c>
      <c r="B527" t="s">
        <v>5</v>
      </c>
      <c r="C527" s="16">
        <f t="shared" si="58"/>
        <v>11</v>
      </c>
      <c r="E527" t="str">
        <f t="shared" si="53"/>
        <v>June  11</v>
      </c>
      <c r="F527" s="16">
        <f t="shared" si="55"/>
        <v>527</v>
      </c>
      <c r="G527" t="str">
        <f t="shared" si="56"/>
        <v xml:space="preserve">June </v>
      </c>
      <c r="H527" s="16">
        <f t="shared" si="57"/>
        <v>11</v>
      </c>
    </row>
    <row r="528" spans="1:8" x14ac:dyDescent="0.2">
      <c r="A528" s="16">
        <f t="shared" si="54"/>
        <v>163</v>
      </c>
      <c r="B528" t="s">
        <v>5</v>
      </c>
      <c r="C528" s="16">
        <f t="shared" si="58"/>
        <v>12</v>
      </c>
      <c r="E528" t="str">
        <f t="shared" si="53"/>
        <v>June  12</v>
      </c>
      <c r="F528" s="16">
        <f t="shared" si="55"/>
        <v>528</v>
      </c>
      <c r="G528" t="str">
        <f t="shared" si="56"/>
        <v xml:space="preserve">June </v>
      </c>
      <c r="H528" s="16">
        <f t="shared" si="57"/>
        <v>12</v>
      </c>
    </row>
    <row r="529" spans="1:8" x14ac:dyDescent="0.2">
      <c r="A529" s="16">
        <f t="shared" si="54"/>
        <v>164</v>
      </c>
      <c r="B529" t="s">
        <v>5</v>
      </c>
      <c r="C529" s="16">
        <f t="shared" si="58"/>
        <v>13</v>
      </c>
      <c r="E529" t="str">
        <f t="shared" si="53"/>
        <v>June  13</v>
      </c>
      <c r="F529" s="16">
        <f t="shared" si="55"/>
        <v>529</v>
      </c>
      <c r="G529" t="str">
        <f t="shared" si="56"/>
        <v xml:space="preserve">June </v>
      </c>
      <c r="H529" s="16">
        <f t="shared" si="57"/>
        <v>13</v>
      </c>
    </row>
    <row r="530" spans="1:8" x14ac:dyDescent="0.2">
      <c r="A530" s="16">
        <f t="shared" si="54"/>
        <v>165</v>
      </c>
      <c r="B530" t="s">
        <v>5</v>
      </c>
      <c r="C530" s="16">
        <f t="shared" si="58"/>
        <v>14</v>
      </c>
      <c r="E530" t="str">
        <f t="shared" si="53"/>
        <v>June  14</v>
      </c>
      <c r="F530" s="16">
        <f t="shared" si="55"/>
        <v>530</v>
      </c>
      <c r="G530" t="str">
        <f t="shared" si="56"/>
        <v xml:space="preserve">June </v>
      </c>
      <c r="H530" s="16">
        <f t="shared" si="57"/>
        <v>14</v>
      </c>
    </row>
    <row r="531" spans="1:8" x14ac:dyDescent="0.2">
      <c r="A531" s="16">
        <f t="shared" si="54"/>
        <v>166</v>
      </c>
      <c r="B531" t="s">
        <v>5</v>
      </c>
      <c r="C531" s="16">
        <f t="shared" si="58"/>
        <v>15</v>
      </c>
      <c r="E531" t="str">
        <f t="shared" si="53"/>
        <v>June  15</v>
      </c>
      <c r="F531" s="16">
        <f t="shared" si="55"/>
        <v>531</v>
      </c>
      <c r="G531" t="str">
        <f t="shared" si="56"/>
        <v xml:space="preserve">June </v>
      </c>
      <c r="H531" s="16">
        <f t="shared" si="57"/>
        <v>15</v>
      </c>
    </row>
    <row r="532" spans="1:8" x14ac:dyDescent="0.2">
      <c r="A532" s="16">
        <f t="shared" si="54"/>
        <v>167</v>
      </c>
      <c r="B532" t="s">
        <v>5</v>
      </c>
      <c r="C532" s="16">
        <f t="shared" si="58"/>
        <v>16</v>
      </c>
      <c r="E532" t="str">
        <f t="shared" si="53"/>
        <v>June  16</v>
      </c>
      <c r="F532" s="16">
        <f t="shared" si="55"/>
        <v>532</v>
      </c>
      <c r="G532" t="str">
        <f t="shared" si="56"/>
        <v xml:space="preserve">June </v>
      </c>
      <c r="H532" s="16">
        <f t="shared" si="57"/>
        <v>16</v>
      </c>
    </row>
    <row r="533" spans="1:8" x14ac:dyDescent="0.2">
      <c r="A533" s="16">
        <f t="shared" si="54"/>
        <v>168</v>
      </c>
      <c r="B533" t="s">
        <v>5</v>
      </c>
      <c r="C533" s="16">
        <f t="shared" si="58"/>
        <v>17</v>
      </c>
      <c r="E533" t="str">
        <f t="shared" si="53"/>
        <v>June  17</v>
      </c>
      <c r="F533" s="16">
        <f t="shared" si="55"/>
        <v>533</v>
      </c>
      <c r="G533" t="str">
        <f t="shared" si="56"/>
        <v xml:space="preserve">June </v>
      </c>
      <c r="H533" s="16">
        <f t="shared" si="57"/>
        <v>17</v>
      </c>
    </row>
    <row r="534" spans="1:8" x14ac:dyDescent="0.2">
      <c r="A534" s="16">
        <f t="shared" si="54"/>
        <v>169</v>
      </c>
      <c r="B534" t="s">
        <v>5</v>
      </c>
      <c r="C534" s="16">
        <f t="shared" si="58"/>
        <v>18</v>
      </c>
      <c r="E534" t="str">
        <f t="shared" si="53"/>
        <v>June  18</v>
      </c>
      <c r="F534" s="16">
        <f t="shared" si="55"/>
        <v>534</v>
      </c>
      <c r="G534" t="str">
        <f t="shared" si="56"/>
        <v xml:space="preserve">June </v>
      </c>
      <c r="H534" s="16">
        <f t="shared" si="57"/>
        <v>18</v>
      </c>
    </row>
    <row r="535" spans="1:8" x14ac:dyDescent="0.2">
      <c r="A535" s="16">
        <f t="shared" si="54"/>
        <v>170</v>
      </c>
      <c r="B535" t="s">
        <v>5</v>
      </c>
      <c r="C535" s="16">
        <f t="shared" si="58"/>
        <v>19</v>
      </c>
      <c r="E535" t="str">
        <f t="shared" si="53"/>
        <v>June  19</v>
      </c>
      <c r="F535" s="16">
        <f t="shared" si="55"/>
        <v>535</v>
      </c>
      <c r="G535" t="str">
        <f t="shared" si="56"/>
        <v xml:space="preserve">June </v>
      </c>
      <c r="H535" s="16">
        <f t="shared" si="57"/>
        <v>19</v>
      </c>
    </row>
    <row r="536" spans="1:8" x14ac:dyDescent="0.2">
      <c r="A536" s="16">
        <f t="shared" si="54"/>
        <v>171</v>
      </c>
      <c r="B536" t="s">
        <v>5</v>
      </c>
      <c r="C536" s="16">
        <f t="shared" si="58"/>
        <v>20</v>
      </c>
      <c r="E536" t="str">
        <f t="shared" si="53"/>
        <v>June  20</v>
      </c>
      <c r="F536" s="16">
        <f t="shared" si="55"/>
        <v>536</v>
      </c>
      <c r="G536" t="str">
        <f t="shared" si="56"/>
        <v xml:space="preserve">June </v>
      </c>
      <c r="H536" s="16">
        <f t="shared" si="57"/>
        <v>20</v>
      </c>
    </row>
    <row r="537" spans="1:8" x14ac:dyDescent="0.2">
      <c r="A537" s="16">
        <f t="shared" si="54"/>
        <v>172</v>
      </c>
      <c r="B537" t="s">
        <v>5</v>
      </c>
      <c r="C537" s="16">
        <f t="shared" si="58"/>
        <v>21</v>
      </c>
      <c r="E537" t="str">
        <f t="shared" si="53"/>
        <v>June  21</v>
      </c>
      <c r="F537" s="16">
        <f t="shared" si="55"/>
        <v>537</v>
      </c>
      <c r="G537" t="str">
        <f t="shared" si="56"/>
        <v xml:space="preserve">June </v>
      </c>
      <c r="H537" s="16">
        <f t="shared" si="57"/>
        <v>21</v>
      </c>
    </row>
    <row r="538" spans="1:8" x14ac:dyDescent="0.2">
      <c r="A538" s="16">
        <f t="shared" si="54"/>
        <v>173</v>
      </c>
      <c r="B538" t="s">
        <v>5</v>
      </c>
      <c r="C538" s="16">
        <f t="shared" si="58"/>
        <v>22</v>
      </c>
      <c r="E538" t="str">
        <f t="shared" si="53"/>
        <v>June  22</v>
      </c>
      <c r="F538" s="16">
        <f t="shared" si="55"/>
        <v>538</v>
      </c>
      <c r="G538" t="str">
        <f t="shared" si="56"/>
        <v xml:space="preserve">June </v>
      </c>
      <c r="H538" s="16">
        <f t="shared" si="57"/>
        <v>22</v>
      </c>
    </row>
    <row r="539" spans="1:8" x14ac:dyDescent="0.2">
      <c r="A539" s="16">
        <f t="shared" si="54"/>
        <v>174</v>
      </c>
      <c r="B539" t="s">
        <v>5</v>
      </c>
      <c r="C539" s="16">
        <f t="shared" si="58"/>
        <v>23</v>
      </c>
      <c r="E539" t="str">
        <f t="shared" si="53"/>
        <v>June  23</v>
      </c>
      <c r="F539" s="16">
        <f t="shared" si="55"/>
        <v>539</v>
      </c>
      <c r="G539" t="str">
        <f t="shared" si="56"/>
        <v xml:space="preserve">June </v>
      </c>
      <c r="H539" s="16">
        <f t="shared" si="57"/>
        <v>23</v>
      </c>
    </row>
    <row r="540" spans="1:8" x14ac:dyDescent="0.2">
      <c r="A540" s="16">
        <f t="shared" si="54"/>
        <v>175</v>
      </c>
      <c r="B540" t="s">
        <v>5</v>
      </c>
      <c r="C540" s="16">
        <f t="shared" si="58"/>
        <v>24</v>
      </c>
      <c r="E540" t="str">
        <f t="shared" si="53"/>
        <v>June  24</v>
      </c>
      <c r="F540" s="16">
        <f t="shared" si="55"/>
        <v>540</v>
      </c>
      <c r="G540" t="str">
        <f t="shared" si="56"/>
        <v xml:space="preserve">June </v>
      </c>
      <c r="H540" s="16">
        <f t="shared" si="57"/>
        <v>24</v>
      </c>
    </row>
    <row r="541" spans="1:8" x14ac:dyDescent="0.2">
      <c r="A541" s="16">
        <f t="shared" si="54"/>
        <v>176</v>
      </c>
      <c r="B541" t="s">
        <v>5</v>
      </c>
      <c r="C541" s="16">
        <f t="shared" si="58"/>
        <v>25</v>
      </c>
      <c r="E541" t="str">
        <f t="shared" si="53"/>
        <v>June  25</v>
      </c>
      <c r="F541" s="16">
        <f t="shared" si="55"/>
        <v>541</v>
      </c>
      <c r="G541" t="str">
        <f t="shared" si="56"/>
        <v xml:space="preserve">June </v>
      </c>
      <c r="H541" s="16">
        <f t="shared" si="57"/>
        <v>25</v>
      </c>
    </row>
    <row r="542" spans="1:8" x14ac:dyDescent="0.2">
      <c r="A542" s="16">
        <f t="shared" si="54"/>
        <v>177</v>
      </c>
      <c r="B542" t="s">
        <v>5</v>
      </c>
      <c r="C542" s="16">
        <f t="shared" si="58"/>
        <v>26</v>
      </c>
      <c r="E542" t="str">
        <f t="shared" si="53"/>
        <v>June  26</v>
      </c>
      <c r="F542" s="16">
        <f t="shared" si="55"/>
        <v>542</v>
      </c>
      <c r="G542" t="str">
        <f t="shared" si="56"/>
        <v xml:space="preserve">June </v>
      </c>
      <c r="H542" s="16">
        <f t="shared" si="57"/>
        <v>26</v>
      </c>
    </row>
    <row r="543" spans="1:8" x14ac:dyDescent="0.2">
      <c r="A543" s="16">
        <f t="shared" si="54"/>
        <v>178</v>
      </c>
      <c r="B543" t="s">
        <v>5</v>
      </c>
      <c r="C543" s="16">
        <f t="shared" si="58"/>
        <v>27</v>
      </c>
      <c r="E543" t="str">
        <f t="shared" si="53"/>
        <v>June  27</v>
      </c>
      <c r="F543" s="16">
        <f t="shared" si="55"/>
        <v>543</v>
      </c>
      <c r="G543" t="str">
        <f t="shared" si="56"/>
        <v xml:space="preserve">June </v>
      </c>
      <c r="H543" s="16">
        <f t="shared" si="57"/>
        <v>27</v>
      </c>
    </row>
    <row r="544" spans="1:8" x14ac:dyDescent="0.2">
      <c r="A544" s="16">
        <f t="shared" si="54"/>
        <v>179</v>
      </c>
      <c r="B544" t="s">
        <v>5</v>
      </c>
      <c r="C544" s="16">
        <f t="shared" si="58"/>
        <v>28</v>
      </c>
      <c r="E544" t="str">
        <f t="shared" si="53"/>
        <v>June  28</v>
      </c>
      <c r="F544" s="16">
        <f t="shared" si="55"/>
        <v>544</v>
      </c>
      <c r="G544" t="str">
        <f t="shared" si="56"/>
        <v xml:space="preserve">June </v>
      </c>
      <c r="H544" s="16">
        <f t="shared" si="57"/>
        <v>28</v>
      </c>
    </row>
    <row r="545" spans="1:8" x14ac:dyDescent="0.2">
      <c r="A545" s="16">
        <f t="shared" si="54"/>
        <v>180</v>
      </c>
      <c r="B545" t="s">
        <v>5</v>
      </c>
      <c r="C545" s="16">
        <f t="shared" si="58"/>
        <v>29</v>
      </c>
      <c r="E545" t="str">
        <f t="shared" si="53"/>
        <v>June  29</v>
      </c>
      <c r="F545" s="16">
        <f t="shared" si="55"/>
        <v>545</v>
      </c>
      <c r="G545" t="str">
        <f t="shared" si="56"/>
        <v xml:space="preserve">June </v>
      </c>
      <c r="H545" s="16">
        <f t="shared" si="57"/>
        <v>29</v>
      </c>
    </row>
    <row r="546" spans="1:8" x14ac:dyDescent="0.2">
      <c r="A546" s="16">
        <f t="shared" si="54"/>
        <v>181</v>
      </c>
      <c r="B546" t="s">
        <v>5</v>
      </c>
      <c r="C546" s="16">
        <f t="shared" si="58"/>
        <v>30</v>
      </c>
      <c r="D546" s="16">
        <v>30</v>
      </c>
      <c r="E546" t="str">
        <f t="shared" si="53"/>
        <v>June  30</v>
      </c>
      <c r="F546" s="16">
        <f t="shared" si="55"/>
        <v>546</v>
      </c>
      <c r="G546" t="str">
        <f t="shared" si="56"/>
        <v xml:space="preserve">June </v>
      </c>
      <c r="H546" s="16">
        <f t="shared" si="57"/>
        <v>30</v>
      </c>
    </row>
    <row r="547" spans="1:8" x14ac:dyDescent="0.2">
      <c r="A547" s="16">
        <f t="shared" si="54"/>
        <v>182</v>
      </c>
      <c r="B547" t="s">
        <v>6</v>
      </c>
      <c r="C547" s="16">
        <v>1</v>
      </c>
      <c r="E547" t="str">
        <f t="shared" si="53"/>
        <v>July 1</v>
      </c>
      <c r="F547" s="16">
        <f t="shared" si="55"/>
        <v>547</v>
      </c>
      <c r="G547" t="str">
        <f t="shared" si="56"/>
        <v>July</v>
      </c>
      <c r="H547" s="16">
        <f t="shared" si="57"/>
        <v>1</v>
      </c>
    </row>
    <row r="548" spans="1:8" x14ac:dyDescent="0.2">
      <c r="A548" s="16">
        <f t="shared" si="54"/>
        <v>183</v>
      </c>
      <c r="B548" t="s">
        <v>6</v>
      </c>
      <c r="C548" s="16">
        <f>C547+1</f>
        <v>2</v>
      </c>
      <c r="E548" t="str">
        <f t="shared" si="53"/>
        <v>July 2</v>
      </c>
      <c r="F548" s="16">
        <f t="shared" si="55"/>
        <v>548</v>
      </c>
      <c r="G548" t="str">
        <f t="shared" si="56"/>
        <v>July</v>
      </c>
      <c r="H548" s="16">
        <f t="shared" si="57"/>
        <v>2</v>
      </c>
    </row>
    <row r="549" spans="1:8" x14ac:dyDescent="0.2">
      <c r="A549" s="16">
        <f t="shared" si="54"/>
        <v>184</v>
      </c>
      <c r="B549" t="s">
        <v>6</v>
      </c>
      <c r="C549" s="16">
        <f t="shared" ref="C549:C577" si="59">C548+1</f>
        <v>3</v>
      </c>
      <c r="E549" t="str">
        <f t="shared" si="53"/>
        <v>July 3</v>
      </c>
      <c r="F549" s="16">
        <f t="shared" si="55"/>
        <v>549</v>
      </c>
      <c r="G549" t="str">
        <f t="shared" si="56"/>
        <v>July</v>
      </c>
      <c r="H549" s="16">
        <f t="shared" si="57"/>
        <v>3</v>
      </c>
    </row>
    <row r="550" spans="1:8" x14ac:dyDescent="0.2">
      <c r="A550" s="16">
        <f t="shared" si="54"/>
        <v>185</v>
      </c>
      <c r="B550" t="s">
        <v>6</v>
      </c>
      <c r="C550" s="16">
        <f t="shared" si="59"/>
        <v>4</v>
      </c>
      <c r="E550" t="str">
        <f t="shared" si="53"/>
        <v>July 4</v>
      </c>
      <c r="F550" s="16">
        <f t="shared" si="55"/>
        <v>550</v>
      </c>
      <c r="G550" t="str">
        <f t="shared" si="56"/>
        <v>July</v>
      </c>
      <c r="H550" s="16">
        <f t="shared" si="57"/>
        <v>4</v>
      </c>
    </row>
    <row r="551" spans="1:8" x14ac:dyDescent="0.2">
      <c r="A551" s="16">
        <f t="shared" si="54"/>
        <v>186</v>
      </c>
      <c r="B551" t="s">
        <v>6</v>
      </c>
      <c r="C551" s="16">
        <f t="shared" si="59"/>
        <v>5</v>
      </c>
      <c r="E551" t="str">
        <f t="shared" si="53"/>
        <v>July 5</v>
      </c>
      <c r="F551" s="16">
        <f t="shared" si="55"/>
        <v>551</v>
      </c>
      <c r="G551" t="str">
        <f t="shared" si="56"/>
        <v>July</v>
      </c>
      <c r="H551" s="16">
        <f t="shared" si="57"/>
        <v>5</v>
      </c>
    </row>
    <row r="552" spans="1:8" x14ac:dyDescent="0.2">
      <c r="A552" s="16">
        <f t="shared" si="54"/>
        <v>187</v>
      </c>
      <c r="B552" t="s">
        <v>6</v>
      </c>
      <c r="C552" s="16">
        <f t="shared" si="59"/>
        <v>6</v>
      </c>
      <c r="E552" t="str">
        <f t="shared" si="53"/>
        <v>July 6</v>
      </c>
      <c r="F552" s="16">
        <f t="shared" si="55"/>
        <v>552</v>
      </c>
      <c r="G552" t="str">
        <f t="shared" si="56"/>
        <v>July</v>
      </c>
      <c r="H552" s="16">
        <f t="shared" si="57"/>
        <v>6</v>
      </c>
    </row>
    <row r="553" spans="1:8" x14ac:dyDescent="0.2">
      <c r="A553" s="16">
        <f t="shared" si="54"/>
        <v>188</v>
      </c>
      <c r="B553" t="s">
        <v>6</v>
      </c>
      <c r="C553" s="16">
        <f t="shared" si="59"/>
        <v>7</v>
      </c>
      <c r="E553" t="str">
        <f t="shared" si="53"/>
        <v>July 7</v>
      </c>
      <c r="F553" s="16">
        <f t="shared" si="55"/>
        <v>553</v>
      </c>
      <c r="G553" t="str">
        <f t="shared" si="56"/>
        <v>July</v>
      </c>
      <c r="H553" s="16">
        <f t="shared" si="57"/>
        <v>7</v>
      </c>
    </row>
    <row r="554" spans="1:8" x14ac:dyDescent="0.2">
      <c r="A554" s="16">
        <f t="shared" si="54"/>
        <v>189</v>
      </c>
      <c r="B554" t="s">
        <v>6</v>
      </c>
      <c r="C554" s="16">
        <f t="shared" si="59"/>
        <v>8</v>
      </c>
      <c r="E554" t="str">
        <f t="shared" si="53"/>
        <v>July 8</v>
      </c>
      <c r="F554" s="16">
        <f t="shared" si="55"/>
        <v>554</v>
      </c>
      <c r="G554" t="str">
        <f t="shared" si="56"/>
        <v>July</v>
      </c>
      <c r="H554" s="16">
        <f t="shared" si="57"/>
        <v>8</v>
      </c>
    </row>
    <row r="555" spans="1:8" x14ac:dyDescent="0.2">
      <c r="A555" s="16">
        <f t="shared" si="54"/>
        <v>190</v>
      </c>
      <c r="B555" t="s">
        <v>6</v>
      </c>
      <c r="C555" s="16">
        <f t="shared" si="59"/>
        <v>9</v>
      </c>
      <c r="E555" t="str">
        <f t="shared" si="53"/>
        <v>July 9</v>
      </c>
      <c r="F555" s="16">
        <f t="shared" si="55"/>
        <v>555</v>
      </c>
      <c r="G555" t="str">
        <f t="shared" si="56"/>
        <v>July</v>
      </c>
      <c r="H555" s="16">
        <f t="shared" si="57"/>
        <v>9</v>
      </c>
    </row>
    <row r="556" spans="1:8" x14ac:dyDescent="0.2">
      <c r="A556" s="16">
        <f t="shared" si="54"/>
        <v>191</v>
      </c>
      <c r="B556" t="s">
        <v>6</v>
      </c>
      <c r="C556" s="16">
        <f t="shared" si="59"/>
        <v>10</v>
      </c>
      <c r="E556" t="str">
        <f t="shared" si="53"/>
        <v>July 10</v>
      </c>
      <c r="F556" s="16">
        <f t="shared" si="55"/>
        <v>556</v>
      </c>
      <c r="G556" t="str">
        <f t="shared" si="56"/>
        <v>July</v>
      </c>
      <c r="H556" s="16">
        <f t="shared" si="57"/>
        <v>10</v>
      </c>
    </row>
    <row r="557" spans="1:8" x14ac:dyDescent="0.2">
      <c r="A557" s="16">
        <f t="shared" si="54"/>
        <v>192</v>
      </c>
      <c r="B557" t="s">
        <v>6</v>
      </c>
      <c r="C557" s="16">
        <f t="shared" si="59"/>
        <v>11</v>
      </c>
      <c r="E557" t="str">
        <f t="shared" si="53"/>
        <v>July 11</v>
      </c>
      <c r="F557" s="16">
        <f t="shared" si="55"/>
        <v>557</v>
      </c>
      <c r="G557" t="str">
        <f t="shared" si="56"/>
        <v>July</v>
      </c>
      <c r="H557" s="16">
        <f t="shared" si="57"/>
        <v>11</v>
      </c>
    </row>
    <row r="558" spans="1:8" x14ac:dyDescent="0.2">
      <c r="A558" s="16">
        <f t="shared" si="54"/>
        <v>193</v>
      </c>
      <c r="B558" t="s">
        <v>6</v>
      </c>
      <c r="C558" s="16">
        <f t="shared" si="59"/>
        <v>12</v>
      </c>
      <c r="E558" t="str">
        <f t="shared" si="53"/>
        <v>July 12</v>
      </c>
      <c r="F558" s="16">
        <f t="shared" si="55"/>
        <v>558</v>
      </c>
      <c r="G558" t="str">
        <f t="shared" si="56"/>
        <v>July</v>
      </c>
      <c r="H558" s="16">
        <f t="shared" si="57"/>
        <v>12</v>
      </c>
    </row>
    <row r="559" spans="1:8" x14ac:dyDescent="0.2">
      <c r="A559" s="16">
        <f t="shared" si="54"/>
        <v>194</v>
      </c>
      <c r="B559" t="s">
        <v>6</v>
      </c>
      <c r="C559" s="16">
        <f t="shared" si="59"/>
        <v>13</v>
      </c>
      <c r="E559" t="str">
        <f t="shared" ref="E559:E622" si="60">B559 &amp; " " &amp;C559</f>
        <v>July 13</v>
      </c>
      <c r="F559" s="16">
        <f t="shared" si="55"/>
        <v>559</v>
      </c>
      <c r="G559" t="str">
        <f t="shared" si="56"/>
        <v>July</v>
      </c>
      <c r="H559" s="16">
        <f t="shared" si="57"/>
        <v>13</v>
      </c>
    </row>
    <row r="560" spans="1:8" x14ac:dyDescent="0.2">
      <c r="A560" s="16">
        <f t="shared" ref="A560:A623" si="61">A559+1</f>
        <v>195</v>
      </c>
      <c r="B560" t="s">
        <v>6</v>
      </c>
      <c r="C560" s="16">
        <f t="shared" si="59"/>
        <v>14</v>
      </c>
      <c r="E560" t="str">
        <f t="shared" si="60"/>
        <v>July 14</v>
      </c>
      <c r="F560" s="16">
        <f t="shared" ref="F560:F623" si="62">F559+1</f>
        <v>560</v>
      </c>
      <c r="G560" t="str">
        <f t="shared" si="56"/>
        <v>July</v>
      </c>
      <c r="H560" s="16">
        <f t="shared" si="57"/>
        <v>14</v>
      </c>
    </row>
    <row r="561" spans="1:8" x14ac:dyDescent="0.2">
      <c r="A561" s="16">
        <f t="shared" si="61"/>
        <v>196</v>
      </c>
      <c r="B561" t="s">
        <v>6</v>
      </c>
      <c r="C561" s="16">
        <f t="shared" si="59"/>
        <v>15</v>
      </c>
      <c r="E561" t="str">
        <f t="shared" si="60"/>
        <v>July 15</v>
      </c>
      <c r="F561" s="16">
        <f t="shared" si="62"/>
        <v>561</v>
      </c>
      <c r="G561" t="str">
        <f t="shared" si="56"/>
        <v>July</v>
      </c>
      <c r="H561" s="16">
        <f t="shared" si="57"/>
        <v>15</v>
      </c>
    </row>
    <row r="562" spans="1:8" x14ac:dyDescent="0.2">
      <c r="A562" s="16">
        <f t="shared" si="61"/>
        <v>197</v>
      </c>
      <c r="B562" t="s">
        <v>6</v>
      </c>
      <c r="C562" s="16">
        <f t="shared" si="59"/>
        <v>16</v>
      </c>
      <c r="E562" t="str">
        <f t="shared" si="60"/>
        <v>July 16</v>
      </c>
      <c r="F562" s="16">
        <f t="shared" si="62"/>
        <v>562</v>
      </c>
      <c r="G562" t="str">
        <f t="shared" si="56"/>
        <v>July</v>
      </c>
      <c r="H562" s="16">
        <f t="shared" si="57"/>
        <v>16</v>
      </c>
    </row>
    <row r="563" spans="1:8" x14ac:dyDescent="0.2">
      <c r="A563" s="16">
        <f t="shared" si="61"/>
        <v>198</v>
      </c>
      <c r="B563" t="s">
        <v>6</v>
      </c>
      <c r="C563" s="16">
        <f t="shared" si="59"/>
        <v>17</v>
      </c>
      <c r="E563" t="str">
        <f t="shared" si="60"/>
        <v>July 17</v>
      </c>
      <c r="F563" s="16">
        <f t="shared" si="62"/>
        <v>563</v>
      </c>
      <c r="G563" t="str">
        <f t="shared" si="56"/>
        <v>July</v>
      </c>
      <c r="H563" s="16">
        <f t="shared" si="57"/>
        <v>17</v>
      </c>
    </row>
    <row r="564" spans="1:8" x14ac:dyDescent="0.2">
      <c r="A564" s="16">
        <f t="shared" si="61"/>
        <v>199</v>
      </c>
      <c r="B564" t="s">
        <v>6</v>
      </c>
      <c r="C564" s="16">
        <f t="shared" si="59"/>
        <v>18</v>
      </c>
      <c r="E564" t="str">
        <f t="shared" si="60"/>
        <v>July 18</v>
      </c>
      <c r="F564" s="16">
        <f t="shared" si="62"/>
        <v>564</v>
      </c>
      <c r="G564" t="str">
        <f t="shared" si="56"/>
        <v>July</v>
      </c>
      <c r="H564" s="16">
        <f t="shared" si="57"/>
        <v>18</v>
      </c>
    </row>
    <row r="565" spans="1:8" x14ac:dyDescent="0.2">
      <c r="A565" s="16">
        <f t="shared" si="61"/>
        <v>200</v>
      </c>
      <c r="B565" t="s">
        <v>6</v>
      </c>
      <c r="C565" s="16">
        <f t="shared" si="59"/>
        <v>19</v>
      </c>
      <c r="E565" t="str">
        <f t="shared" si="60"/>
        <v>July 19</v>
      </c>
      <c r="F565" s="16">
        <f t="shared" si="62"/>
        <v>565</v>
      </c>
      <c r="G565" t="str">
        <f t="shared" si="56"/>
        <v>July</v>
      </c>
      <c r="H565" s="16">
        <f t="shared" si="57"/>
        <v>19</v>
      </c>
    </row>
    <row r="566" spans="1:8" x14ac:dyDescent="0.2">
      <c r="A566" s="16">
        <f t="shared" si="61"/>
        <v>201</v>
      </c>
      <c r="B566" t="s">
        <v>6</v>
      </c>
      <c r="C566" s="16">
        <f t="shared" si="59"/>
        <v>20</v>
      </c>
      <c r="E566" t="str">
        <f t="shared" si="60"/>
        <v>July 20</v>
      </c>
      <c r="F566" s="16">
        <f t="shared" si="62"/>
        <v>566</v>
      </c>
      <c r="G566" t="str">
        <f t="shared" si="56"/>
        <v>July</v>
      </c>
      <c r="H566" s="16">
        <f t="shared" si="57"/>
        <v>20</v>
      </c>
    </row>
    <row r="567" spans="1:8" x14ac:dyDescent="0.2">
      <c r="A567" s="16">
        <f t="shared" si="61"/>
        <v>202</v>
      </c>
      <c r="B567" t="s">
        <v>6</v>
      </c>
      <c r="C567" s="16">
        <f t="shared" si="59"/>
        <v>21</v>
      </c>
      <c r="E567" t="str">
        <f t="shared" si="60"/>
        <v>July 21</v>
      </c>
      <c r="F567" s="16">
        <f t="shared" si="62"/>
        <v>567</v>
      </c>
      <c r="G567" t="str">
        <f t="shared" si="56"/>
        <v>July</v>
      </c>
      <c r="H567" s="16">
        <f t="shared" si="57"/>
        <v>21</v>
      </c>
    </row>
    <row r="568" spans="1:8" x14ac:dyDescent="0.2">
      <c r="A568" s="16">
        <f t="shared" si="61"/>
        <v>203</v>
      </c>
      <c r="B568" t="s">
        <v>6</v>
      </c>
      <c r="C568" s="16">
        <f t="shared" si="59"/>
        <v>22</v>
      </c>
      <c r="E568" t="str">
        <f t="shared" si="60"/>
        <v>July 22</v>
      </c>
      <c r="F568" s="16">
        <f t="shared" si="62"/>
        <v>568</v>
      </c>
      <c r="G568" t="str">
        <f t="shared" si="56"/>
        <v>July</v>
      </c>
      <c r="H568" s="16">
        <f t="shared" si="57"/>
        <v>22</v>
      </c>
    </row>
    <row r="569" spans="1:8" x14ac:dyDescent="0.2">
      <c r="A569" s="16">
        <f t="shared" si="61"/>
        <v>204</v>
      </c>
      <c r="B569" t="s">
        <v>6</v>
      </c>
      <c r="C569" s="16">
        <f t="shared" si="59"/>
        <v>23</v>
      </c>
      <c r="E569" t="str">
        <f t="shared" si="60"/>
        <v>July 23</v>
      </c>
      <c r="F569" s="16">
        <f t="shared" si="62"/>
        <v>569</v>
      </c>
      <c r="G569" t="str">
        <f t="shared" si="56"/>
        <v>July</v>
      </c>
      <c r="H569" s="16">
        <f t="shared" si="57"/>
        <v>23</v>
      </c>
    </row>
    <row r="570" spans="1:8" x14ac:dyDescent="0.2">
      <c r="A570" s="16">
        <f t="shared" si="61"/>
        <v>205</v>
      </c>
      <c r="B570" t="s">
        <v>6</v>
      </c>
      <c r="C570" s="16">
        <f t="shared" si="59"/>
        <v>24</v>
      </c>
      <c r="E570" t="str">
        <f t="shared" si="60"/>
        <v>July 24</v>
      </c>
      <c r="F570" s="16">
        <f t="shared" si="62"/>
        <v>570</v>
      </c>
      <c r="G570" t="str">
        <f t="shared" si="56"/>
        <v>July</v>
      </c>
      <c r="H570" s="16">
        <f t="shared" si="57"/>
        <v>24</v>
      </c>
    </row>
    <row r="571" spans="1:8" x14ac:dyDescent="0.2">
      <c r="A571" s="16">
        <f t="shared" si="61"/>
        <v>206</v>
      </c>
      <c r="B571" t="s">
        <v>6</v>
      </c>
      <c r="C571" s="16">
        <f t="shared" si="59"/>
        <v>25</v>
      </c>
      <c r="E571" t="str">
        <f t="shared" si="60"/>
        <v>July 25</v>
      </c>
      <c r="F571" s="16">
        <f t="shared" si="62"/>
        <v>571</v>
      </c>
      <c r="G571" t="str">
        <f t="shared" si="56"/>
        <v>July</v>
      </c>
      <c r="H571" s="16">
        <f t="shared" si="57"/>
        <v>25</v>
      </c>
    </row>
    <row r="572" spans="1:8" x14ac:dyDescent="0.2">
      <c r="A572" s="16">
        <f t="shared" si="61"/>
        <v>207</v>
      </c>
      <c r="B572" t="s">
        <v>6</v>
      </c>
      <c r="C572" s="16">
        <f t="shared" si="59"/>
        <v>26</v>
      </c>
      <c r="E572" t="str">
        <f t="shared" si="60"/>
        <v>July 26</v>
      </c>
      <c r="F572" s="16">
        <f t="shared" si="62"/>
        <v>572</v>
      </c>
      <c r="G572" t="str">
        <f t="shared" si="56"/>
        <v>July</v>
      </c>
      <c r="H572" s="16">
        <f t="shared" si="57"/>
        <v>26</v>
      </c>
    </row>
    <row r="573" spans="1:8" x14ac:dyDescent="0.2">
      <c r="A573" s="16">
        <f t="shared" si="61"/>
        <v>208</v>
      </c>
      <c r="B573" t="s">
        <v>6</v>
      </c>
      <c r="C573" s="16">
        <f t="shared" si="59"/>
        <v>27</v>
      </c>
      <c r="E573" t="str">
        <f t="shared" si="60"/>
        <v>July 27</v>
      </c>
      <c r="F573" s="16">
        <f t="shared" si="62"/>
        <v>573</v>
      </c>
      <c r="G573" t="str">
        <f t="shared" si="56"/>
        <v>July</v>
      </c>
      <c r="H573" s="16">
        <f t="shared" si="57"/>
        <v>27</v>
      </c>
    </row>
    <row r="574" spans="1:8" x14ac:dyDescent="0.2">
      <c r="A574" s="16">
        <f t="shared" si="61"/>
        <v>209</v>
      </c>
      <c r="B574" t="s">
        <v>6</v>
      </c>
      <c r="C574" s="16">
        <f t="shared" si="59"/>
        <v>28</v>
      </c>
      <c r="E574" t="str">
        <f t="shared" si="60"/>
        <v>July 28</v>
      </c>
      <c r="F574" s="16">
        <f t="shared" si="62"/>
        <v>574</v>
      </c>
      <c r="G574" t="str">
        <f t="shared" si="56"/>
        <v>July</v>
      </c>
      <c r="H574" s="16">
        <f t="shared" si="57"/>
        <v>28</v>
      </c>
    </row>
    <row r="575" spans="1:8" x14ac:dyDescent="0.2">
      <c r="A575" s="16">
        <f t="shared" si="61"/>
        <v>210</v>
      </c>
      <c r="B575" t="s">
        <v>6</v>
      </c>
      <c r="C575" s="16">
        <f t="shared" si="59"/>
        <v>29</v>
      </c>
      <c r="E575" t="str">
        <f t="shared" si="60"/>
        <v>July 29</v>
      </c>
      <c r="F575" s="16">
        <f t="shared" si="62"/>
        <v>575</v>
      </c>
      <c r="G575" t="str">
        <f t="shared" si="56"/>
        <v>July</v>
      </c>
      <c r="H575" s="16">
        <f t="shared" si="57"/>
        <v>29</v>
      </c>
    </row>
    <row r="576" spans="1:8" x14ac:dyDescent="0.2">
      <c r="A576" s="16">
        <f t="shared" si="61"/>
        <v>211</v>
      </c>
      <c r="B576" t="s">
        <v>6</v>
      </c>
      <c r="C576" s="16">
        <f t="shared" si="59"/>
        <v>30</v>
      </c>
      <c r="E576" t="str">
        <f t="shared" si="60"/>
        <v>July 30</v>
      </c>
      <c r="F576" s="16">
        <f t="shared" si="62"/>
        <v>576</v>
      </c>
      <c r="G576" t="str">
        <f t="shared" si="56"/>
        <v>July</v>
      </c>
      <c r="H576" s="16">
        <f t="shared" si="57"/>
        <v>30</v>
      </c>
    </row>
    <row r="577" spans="1:8" x14ac:dyDescent="0.2">
      <c r="A577" s="16">
        <f t="shared" si="61"/>
        <v>212</v>
      </c>
      <c r="B577" t="s">
        <v>6</v>
      </c>
      <c r="C577" s="16">
        <f t="shared" si="59"/>
        <v>31</v>
      </c>
      <c r="D577" s="16">
        <v>31</v>
      </c>
      <c r="E577" t="str">
        <f t="shared" si="60"/>
        <v>July 31</v>
      </c>
      <c r="F577" s="16">
        <f t="shared" si="62"/>
        <v>577</v>
      </c>
      <c r="G577" t="str">
        <f t="shared" ref="G577:G640" si="63">B577</f>
        <v>July</v>
      </c>
      <c r="H577" s="16">
        <f t="shared" ref="H577:H640" si="64">C577</f>
        <v>31</v>
      </c>
    </row>
    <row r="578" spans="1:8" x14ac:dyDescent="0.2">
      <c r="A578" s="16">
        <f t="shared" si="61"/>
        <v>213</v>
      </c>
      <c r="B578" t="s">
        <v>7</v>
      </c>
      <c r="C578" s="16">
        <v>1</v>
      </c>
      <c r="E578" t="str">
        <f t="shared" si="60"/>
        <v>August 1</v>
      </c>
      <c r="F578" s="16">
        <f t="shared" si="62"/>
        <v>578</v>
      </c>
      <c r="G578" t="str">
        <f t="shared" si="63"/>
        <v>August</v>
      </c>
      <c r="H578" s="16">
        <f t="shared" si="64"/>
        <v>1</v>
      </c>
    </row>
    <row r="579" spans="1:8" x14ac:dyDescent="0.2">
      <c r="A579" s="16">
        <f t="shared" si="61"/>
        <v>214</v>
      </c>
      <c r="B579" t="s">
        <v>7</v>
      </c>
      <c r="C579" s="16">
        <f>C578+1</f>
        <v>2</v>
      </c>
      <c r="E579" t="str">
        <f t="shared" si="60"/>
        <v>August 2</v>
      </c>
      <c r="F579" s="16">
        <f t="shared" si="62"/>
        <v>579</v>
      </c>
      <c r="G579" t="str">
        <f t="shared" si="63"/>
        <v>August</v>
      </c>
      <c r="H579" s="16">
        <f t="shared" si="64"/>
        <v>2</v>
      </c>
    </row>
    <row r="580" spans="1:8" x14ac:dyDescent="0.2">
      <c r="A580" s="16">
        <f t="shared" si="61"/>
        <v>215</v>
      </c>
      <c r="B580" t="s">
        <v>7</v>
      </c>
      <c r="C580" s="16">
        <f t="shared" ref="C580:C608" si="65">C579+1</f>
        <v>3</v>
      </c>
      <c r="E580" t="str">
        <f t="shared" si="60"/>
        <v>August 3</v>
      </c>
      <c r="F580" s="16">
        <f t="shared" si="62"/>
        <v>580</v>
      </c>
      <c r="G580" t="str">
        <f t="shared" si="63"/>
        <v>August</v>
      </c>
      <c r="H580" s="16">
        <f t="shared" si="64"/>
        <v>3</v>
      </c>
    </row>
    <row r="581" spans="1:8" x14ac:dyDescent="0.2">
      <c r="A581" s="16">
        <f t="shared" si="61"/>
        <v>216</v>
      </c>
      <c r="B581" t="s">
        <v>7</v>
      </c>
      <c r="C581" s="16">
        <f t="shared" si="65"/>
        <v>4</v>
      </c>
      <c r="E581" t="str">
        <f t="shared" si="60"/>
        <v>August 4</v>
      </c>
      <c r="F581" s="16">
        <f t="shared" si="62"/>
        <v>581</v>
      </c>
      <c r="G581" t="str">
        <f t="shared" si="63"/>
        <v>August</v>
      </c>
      <c r="H581" s="16">
        <f t="shared" si="64"/>
        <v>4</v>
      </c>
    </row>
    <row r="582" spans="1:8" x14ac:dyDescent="0.2">
      <c r="A582" s="16">
        <f t="shared" si="61"/>
        <v>217</v>
      </c>
      <c r="B582" t="s">
        <v>7</v>
      </c>
      <c r="C582" s="16">
        <f t="shared" si="65"/>
        <v>5</v>
      </c>
      <c r="E582" t="str">
        <f t="shared" si="60"/>
        <v>August 5</v>
      </c>
      <c r="F582" s="16">
        <f t="shared" si="62"/>
        <v>582</v>
      </c>
      <c r="G582" t="str">
        <f t="shared" si="63"/>
        <v>August</v>
      </c>
      <c r="H582" s="16">
        <f t="shared" si="64"/>
        <v>5</v>
      </c>
    </row>
    <row r="583" spans="1:8" x14ac:dyDescent="0.2">
      <c r="A583" s="16">
        <f t="shared" si="61"/>
        <v>218</v>
      </c>
      <c r="B583" t="s">
        <v>7</v>
      </c>
      <c r="C583" s="16">
        <f t="shared" si="65"/>
        <v>6</v>
      </c>
      <c r="E583" t="str">
        <f t="shared" si="60"/>
        <v>August 6</v>
      </c>
      <c r="F583" s="16">
        <f t="shared" si="62"/>
        <v>583</v>
      </c>
      <c r="G583" t="str">
        <f t="shared" si="63"/>
        <v>August</v>
      </c>
      <c r="H583" s="16">
        <f t="shared" si="64"/>
        <v>6</v>
      </c>
    </row>
    <row r="584" spans="1:8" x14ac:dyDescent="0.2">
      <c r="A584" s="16">
        <f t="shared" si="61"/>
        <v>219</v>
      </c>
      <c r="B584" t="s">
        <v>7</v>
      </c>
      <c r="C584" s="16">
        <f t="shared" si="65"/>
        <v>7</v>
      </c>
      <c r="E584" t="str">
        <f t="shared" si="60"/>
        <v>August 7</v>
      </c>
      <c r="F584" s="16">
        <f t="shared" si="62"/>
        <v>584</v>
      </c>
      <c r="G584" t="str">
        <f t="shared" si="63"/>
        <v>August</v>
      </c>
      <c r="H584" s="16">
        <f t="shared" si="64"/>
        <v>7</v>
      </c>
    </row>
    <row r="585" spans="1:8" x14ac:dyDescent="0.2">
      <c r="A585" s="16">
        <f t="shared" si="61"/>
        <v>220</v>
      </c>
      <c r="B585" t="s">
        <v>7</v>
      </c>
      <c r="C585" s="16">
        <f t="shared" si="65"/>
        <v>8</v>
      </c>
      <c r="E585" t="str">
        <f t="shared" si="60"/>
        <v>August 8</v>
      </c>
      <c r="F585" s="16">
        <f t="shared" si="62"/>
        <v>585</v>
      </c>
      <c r="G585" t="str">
        <f t="shared" si="63"/>
        <v>August</v>
      </c>
      <c r="H585" s="16">
        <f t="shared" si="64"/>
        <v>8</v>
      </c>
    </row>
    <row r="586" spans="1:8" x14ac:dyDescent="0.2">
      <c r="A586" s="16">
        <f t="shared" si="61"/>
        <v>221</v>
      </c>
      <c r="B586" t="s">
        <v>7</v>
      </c>
      <c r="C586" s="16">
        <f t="shared" si="65"/>
        <v>9</v>
      </c>
      <c r="E586" t="str">
        <f t="shared" si="60"/>
        <v>August 9</v>
      </c>
      <c r="F586" s="16">
        <f t="shared" si="62"/>
        <v>586</v>
      </c>
      <c r="G586" t="str">
        <f t="shared" si="63"/>
        <v>August</v>
      </c>
      <c r="H586" s="16">
        <f t="shared" si="64"/>
        <v>9</v>
      </c>
    </row>
    <row r="587" spans="1:8" x14ac:dyDescent="0.2">
      <c r="A587" s="16">
        <f t="shared" si="61"/>
        <v>222</v>
      </c>
      <c r="B587" t="s">
        <v>7</v>
      </c>
      <c r="C587" s="16">
        <f t="shared" si="65"/>
        <v>10</v>
      </c>
      <c r="E587" t="str">
        <f t="shared" si="60"/>
        <v>August 10</v>
      </c>
      <c r="F587" s="16">
        <f t="shared" si="62"/>
        <v>587</v>
      </c>
      <c r="G587" t="str">
        <f t="shared" si="63"/>
        <v>August</v>
      </c>
      <c r="H587" s="16">
        <f t="shared" si="64"/>
        <v>10</v>
      </c>
    </row>
    <row r="588" spans="1:8" x14ac:dyDescent="0.2">
      <c r="A588" s="16">
        <f t="shared" si="61"/>
        <v>223</v>
      </c>
      <c r="B588" t="s">
        <v>7</v>
      </c>
      <c r="C588" s="16">
        <f t="shared" si="65"/>
        <v>11</v>
      </c>
      <c r="E588" t="str">
        <f t="shared" si="60"/>
        <v>August 11</v>
      </c>
      <c r="F588" s="16">
        <f t="shared" si="62"/>
        <v>588</v>
      </c>
      <c r="G588" t="str">
        <f t="shared" si="63"/>
        <v>August</v>
      </c>
      <c r="H588" s="16">
        <f t="shared" si="64"/>
        <v>11</v>
      </c>
    </row>
    <row r="589" spans="1:8" x14ac:dyDescent="0.2">
      <c r="A589" s="16">
        <f t="shared" si="61"/>
        <v>224</v>
      </c>
      <c r="B589" t="s">
        <v>7</v>
      </c>
      <c r="C589" s="16">
        <f t="shared" si="65"/>
        <v>12</v>
      </c>
      <c r="E589" t="str">
        <f t="shared" si="60"/>
        <v>August 12</v>
      </c>
      <c r="F589" s="16">
        <f t="shared" si="62"/>
        <v>589</v>
      </c>
      <c r="G589" t="str">
        <f t="shared" si="63"/>
        <v>August</v>
      </c>
      <c r="H589" s="16">
        <f t="shared" si="64"/>
        <v>12</v>
      </c>
    </row>
    <row r="590" spans="1:8" x14ac:dyDescent="0.2">
      <c r="A590" s="16">
        <f t="shared" si="61"/>
        <v>225</v>
      </c>
      <c r="B590" t="s">
        <v>7</v>
      </c>
      <c r="C590" s="16">
        <f t="shared" si="65"/>
        <v>13</v>
      </c>
      <c r="E590" t="str">
        <f t="shared" si="60"/>
        <v>August 13</v>
      </c>
      <c r="F590" s="16">
        <f t="shared" si="62"/>
        <v>590</v>
      </c>
      <c r="G590" t="str">
        <f t="shared" si="63"/>
        <v>August</v>
      </c>
      <c r="H590" s="16">
        <f t="shared" si="64"/>
        <v>13</v>
      </c>
    </row>
    <row r="591" spans="1:8" x14ac:dyDescent="0.2">
      <c r="A591" s="16">
        <f t="shared" si="61"/>
        <v>226</v>
      </c>
      <c r="B591" t="s">
        <v>7</v>
      </c>
      <c r="C591" s="16">
        <f t="shared" si="65"/>
        <v>14</v>
      </c>
      <c r="E591" t="str">
        <f t="shared" si="60"/>
        <v>August 14</v>
      </c>
      <c r="F591" s="16">
        <f t="shared" si="62"/>
        <v>591</v>
      </c>
      <c r="G591" t="str">
        <f t="shared" si="63"/>
        <v>August</v>
      </c>
      <c r="H591" s="16">
        <f t="shared" si="64"/>
        <v>14</v>
      </c>
    </row>
    <row r="592" spans="1:8" x14ac:dyDescent="0.2">
      <c r="A592" s="16">
        <f t="shared" si="61"/>
        <v>227</v>
      </c>
      <c r="B592" t="s">
        <v>7</v>
      </c>
      <c r="C592" s="16">
        <f t="shared" si="65"/>
        <v>15</v>
      </c>
      <c r="E592" t="str">
        <f t="shared" si="60"/>
        <v>August 15</v>
      </c>
      <c r="F592" s="16">
        <f t="shared" si="62"/>
        <v>592</v>
      </c>
      <c r="G592" t="str">
        <f t="shared" si="63"/>
        <v>August</v>
      </c>
      <c r="H592" s="16">
        <f t="shared" si="64"/>
        <v>15</v>
      </c>
    </row>
    <row r="593" spans="1:8" x14ac:dyDescent="0.2">
      <c r="A593" s="16">
        <f t="shared" si="61"/>
        <v>228</v>
      </c>
      <c r="B593" t="s">
        <v>7</v>
      </c>
      <c r="C593" s="16">
        <f t="shared" si="65"/>
        <v>16</v>
      </c>
      <c r="E593" t="str">
        <f t="shared" si="60"/>
        <v>August 16</v>
      </c>
      <c r="F593" s="16">
        <f t="shared" si="62"/>
        <v>593</v>
      </c>
      <c r="G593" t="str">
        <f t="shared" si="63"/>
        <v>August</v>
      </c>
      <c r="H593" s="16">
        <f t="shared" si="64"/>
        <v>16</v>
      </c>
    </row>
    <row r="594" spans="1:8" x14ac:dyDescent="0.2">
      <c r="A594" s="16">
        <f t="shared" si="61"/>
        <v>229</v>
      </c>
      <c r="B594" t="s">
        <v>7</v>
      </c>
      <c r="C594" s="16">
        <f t="shared" si="65"/>
        <v>17</v>
      </c>
      <c r="E594" t="str">
        <f t="shared" si="60"/>
        <v>August 17</v>
      </c>
      <c r="F594" s="16">
        <f t="shared" si="62"/>
        <v>594</v>
      </c>
      <c r="G594" t="str">
        <f t="shared" si="63"/>
        <v>August</v>
      </c>
      <c r="H594" s="16">
        <f t="shared" si="64"/>
        <v>17</v>
      </c>
    </row>
    <row r="595" spans="1:8" x14ac:dyDescent="0.2">
      <c r="A595" s="16">
        <f t="shared" si="61"/>
        <v>230</v>
      </c>
      <c r="B595" t="s">
        <v>7</v>
      </c>
      <c r="C595" s="16">
        <f t="shared" si="65"/>
        <v>18</v>
      </c>
      <c r="E595" t="str">
        <f t="shared" si="60"/>
        <v>August 18</v>
      </c>
      <c r="F595" s="16">
        <f t="shared" si="62"/>
        <v>595</v>
      </c>
      <c r="G595" t="str">
        <f t="shared" si="63"/>
        <v>August</v>
      </c>
      <c r="H595" s="16">
        <f t="shared" si="64"/>
        <v>18</v>
      </c>
    </row>
    <row r="596" spans="1:8" x14ac:dyDescent="0.2">
      <c r="A596" s="16">
        <f t="shared" si="61"/>
        <v>231</v>
      </c>
      <c r="B596" t="s">
        <v>7</v>
      </c>
      <c r="C596" s="16">
        <f t="shared" si="65"/>
        <v>19</v>
      </c>
      <c r="E596" t="str">
        <f t="shared" si="60"/>
        <v>August 19</v>
      </c>
      <c r="F596" s="16">
        <f t="shared" si="62"/>
        <v>596</v>
      </c>
      <c r="G596" t="str">
        <f t="shared" si="63"/>
        <v>August</v>
      </c>
      <c r="H596" s="16">
        <f t="shared" si="64"/>
        <v>19</v>
      </c>
    </row>
    <row r="597" spans="1:8" x14ac:dyDescent="0.2">
      <c r="A597" s="16">
        <f t="shared" si="61"/>
        <v>232</v>
      </c>
      <c r="B597" t="s">
        <v>7</v>
      </c>
      <c r="C597" s="16">
        <f t="shared" si="65"/>
        <v>20</v>
      </c>
      <c r="E597" t="str">
        <f t="shared" si="60"/>
        <v>August 20</v>
      </c>
      <c r="F597" s="16">
        <f t="shared" si="62"/>
        <v>597</v>
      </c>
      <c r="G597" t="str">
        <f t="shared" si="63"/>
        <v>August</v>
      </c>
      <c r="H597" s="16">
        <f t="shared" si="64"/>
        <v>20</v>
      </c>
    </row>
    <row r="598" spans="1:8" x14ac:dyDescent="0.2">
      <c r="A598" s="16">
        <f t="shared" si="61"/>
        <v>233</v>
      </c>
      <c r="B598" t="s">
        <v>7</v>
      </c>
      <c r="C598" s="16">
        <f t="shared" si="65"/>
        <v>21</v>
      </c>
      <c r="E598" t="str">
        <f t="shared" si="60"/>
        <v>August 21</v>
      </c>
      <c r="F598" s="16">
        <f t="shared" si="62"/>
        <v>598</v>
      </c>
      <c r="G598" t="str">
        <f t="shared" si="63"/>
        <v>August</v>
      </c>
      <c r="H598" s="16">
        <f t="shared" si="64"/>
        <v>21</v>
      </c>
    </row>
    <row r="599" spans="1:8" x14ac:dyDescent="0.2">
      <c r="A599" s="16">
        <f t="shared" si="61"/>
        <v>234</v>
      </c>
      <c r="B599" t="s">
        <v>7</v>
      </c>
      <c r="C599" s="16">
        <f t="shared" si="65"/>
        <v>22</v>
      </c>
      <c r="E599" t="str">
        <f t="shared" si="60"/>
        <v>August 22</v>
      </c>
      <c r="F599" s="16">
        <f t="shared" si="62"/>
        <v>599</v>
      </c>
      <c r="G599" t="str">
        <f t="shared" si="63"/>
        <v>August</v>
      </c>
      <c r="H599" s="16">
        <f t="shared" si="64"/>
        <v>22</v>
      </c>
    </row>
    <row r="600" spans="1:8" x14ac:dyDescent="0.2">
      <c r="A600" s="16">
        <f t="shared" si="61"/>
        <v>235</v>
      </c>
      <c r="B600" t="s">
        <v>7</v>
      </c>
      <c r="C600" s="16">
        <f t="shared" si="65"/>
        <v>23</v>
      </c>
      <c r="E600" t="str">
        <f t="shared" si="60"/>
        <v>August 23</v>
      </c>
      <c r="F600" s="16">
        <f t="shared" si="62"/>
        <v>600</v>
      </c>
      <c r="G600" t="str">
        <f t="shared" si="63"/>
        <v>August</v>
      </c>
      <c r="H600" s="16">
        <f t="shared" si="64"/>
        <v>23</v>
      </c>
    </row>
    <row r="601" spans="1:8" x14ac:dyDescent="0.2">
      <c r="A601" s="16">
        <f t="shared" si="61"/>
        <v>236</v>
      </c>
      <c r="B601" t="s">
        <v>7</v>
      </c>
      <c r="C601" s="16">
        <f t="shared" si="65"/>
        <v>24</v>
      </c>
      <c r="E601" t="str">
        <f t="shared" si="60"/>
        <v>August 24</v>
      </c>
      <c r="F601" s="16">
        <f t="shared" si="62"/>
        <v>601</v>
      </c>
      <c r="G601" t="str">
        <f t="shared" si="63"/>
        <v>August</v>
      </c>
      <c r="H601" s="16">
        <f t="shared" si="64"/>
        <v>24</v>
      </c>
    </row>
    <row r="602" spans="1:8" x14ac:dyDescent="0.2">
      <c r="A602" s="16">
        <f t="shared" si="61"/>
        <v>237</v>
      </c>
      <c r="B602" t="s">
        <v>7</v>
      </c>
      <c r="C602" s="16">
        <f t="shared" si="65"/>
        <v>25</v>
      </c>
      <c r="E602" t="str">
        <f t="shared" si="60"/>
        <v>August 25</v>
      </c>
      <c r="F602" s="16">
        <f t="shared" si="62"/>
        <v>602</v>
      </c>
      <c r="G602" t="str">
        <f t="shared" si="63"/>
        <v>August</v>
      </c>
      <c r="H602" s="16">
        <f t="shared" si="64"/>
        <v>25</v>
      </c>
    </row>
    <row r="603" spans="1:8" x14ac:dyDescent="0.2">
      <c r="A603" s="16">
        <f t="shared" si="61"/>
        <v>238</v>
      </c>
      <c r="B603" t="s">
        <v>7</v>
      </c>
      <c r="C603" s="16">
        <f t="shared" si="65"/>
        <v>26</v>
      </c>
      <c r="E603" t="str">
        <f t="shared" si="60"/>
        <v>August 26</v>
      </c>
      <c r="F603" s="16">
        <f t="shared" si="62"/>
        <v>603</v>
      </c>
      <c r="G603" t="str">
        <f t="shared" si="63"/>
        <v>August</v>
      </c>
      <c r="H603" s="16">
        <f t="shared" si="64"/>
        <v>26</v>
      </c>
    </row>
    <row r="604" spans="1:8" x14ac:dyDescent="0.2">
      <c r="A604" s="16">
        <f t="shared" si="61"/>
        <v>239</v>
      </c>
      <c r="B604" t="s">
        <v>7</v>
      </c>
      <c r="C604" s="16">
        <f t="shared" si="65"/>
        <v>27</v>
      </c>
      <c r="E604" t="str">
        <f t="shared" si="60"/>
        <v>August 27</v>
      </c>
      <c r="F604" s="16">
        <f t="shared" si="62"/>
        <v>604</v>
      </c>
      <c r="G604" t="str">
        <f t="shared" si="63"/>
        <v>August</v>
      </c>
      <c r="H604" s="16">
        <f t="shared" si="64"/>
        <v>27</v>
      </c>
    </row>
    <row r="605" spans="1:8" x14ac:dyDescent="0.2">
      <c r="A605" s="16">
        <f t="shared" si="61"/>
        <v>240</v>
      </c>
      <c r="B605" t="s">
        <v>7</v>
      </c>
      <c r="C605" s="16">
        <f t="shared" si="65"/>
        <v>28</v>
      </c>
      <c r="E605" t="str">
        <f t="shared" si="60"/>
        <v>August 28</v>
      </c>
      <c r="F605" s="16">
        <f t="shared" si="62"/>
        <v>605</v>
      </c>
      <c r="G605" t="str">
        <f t="shared" si="63"/>
        <v>August</v>
      </c>
      <c r="H605" s="16">
        <f t="shared" si="64"/>
        <v>28</v>
      </c>
    </row>
    <row r="606" spans="1:8" x14ac:dyDescent="0.2">
      <c r="A606" s="16">
        <f t="shared" si="61"/>
        <v>241</v>
      </c>
      <c r="B606" t="s">
        <v>7</v>
      </c>
      <c r="C606" s="16">
        <f t="shared" si="65"/>
        <v>29</v>
      </c>
      <c r="E606" t="str">
        <f t="shared" si="60"/>
        <v>August 29</v>
      </c>
      <c r="F606" s="16">
        <f t="shared" si="62"/>
        <v>606</v>
      </c>
      <c r="G606" t="str">
        <f t="shared" si="63"/>
        <v>August</v>
      </c>
      <c r="H606" s="16">
        <f t="shared" si="64"/>
        <v>29</v>
      </c>
    </row>
    <row r="607" spans="1:8" x14ac:dyDescent="0.2">
      <c r="A607" s="16">
        <f t="shared" si="61"/>
        <v>242</v>
      </c>
      <c r="B607" t="s">
        <v>7</v>
      </c>
      <c r="C607" s="16">
        <f t="shared" si="65"/>
        <v>30</v>
      </c>
      <c r="E607" t="str">
        <f t="shared" si="60"/>
        <v>August 30</v>
      </c>
      <c r="F607" s="16">
        <f t="shared" si="62"/>
        <v>607</v>
      </c>
      <c r="G607" t="str">
        <f t="shared" si="63"/>
        <v>August</v>
      </c>
      <c r="H607" s="16">
        <f t="shared" si="64"/>
        <v>30</v>
      </c>
    </row>
    <row r="608" spans="1:8" x14ac:dyDescent="0.2">
      <c r="A608" s="16">
        <f t="shared" si="61"/>
        <v>243</v>
      </c>
      <c r="B608" t="s">
        <v>7</v>
      </c>
      <c r="C608" s="16">
        <f t="shared" si="65"/>
        <v>31</v>
      </c>
      <c r="E608" t="str">
        <f t="shared" si="60"/>
        <v>August 31</v>
      </c>
      <c r="F608" s="16">
        <f t="shared" si="62"/>
        <v>608</v>
      </c>
      <c r="G608" t="str">
        <f t="shared" si="63"/>
        <v>August</v>
      </c>
      <c r="H608" s="16">
        <f t="shared" si="64"/>
        <v>31</v>
      </c>
    </row>
    <row r="609" spans="1:8" x14ac:dyDescent="0.2">
      <c r="A609" s="16">
        <f t="shared" si="61"/>
        <v>244</v>
      </c>
      <c r="B609" t="s">
        <v>8</v>
      </c>
      <c r="C609" s="16">
        <v>1</v>
      </c>
      <c r="E609" t="str">
        <f t="shared" si="60"/>
        <v>September  1</v>
      </c>
      <c r="F609" s="16">
        <f t="shared" si="62"/>
        <v>609</v>
      </c>
      <c r="G609" t="str">
        <f t="shared" si="63"/>
        <v xml:space="preserve">September </v>
      </c>
      <c r="H609" s="16">
        <f t="shared" si="64"/>
        <v>1</v>
      </c>
    </row>
    <row r="610" spans="1:8" x14ac:dyDescent="0.2">
      <c r="A610" s="16">
        <f t="shared" si="61"/>
        <v>245</v>
      </c>
      <c r="B610" t="s">
        <v>8</v>
      </c>
      <c r="C610" s="16">
        <f t="shared" ref="C610:C638" si="66">C609+1</f>
        <v>2</v>
      </c>
      <c r="E610" t="str">
        <f t="shared" si="60"/>
        <v>September  2</v>
      </c>
      <c r="F610" s="16">
        <f t="shared" si="62"/>
        <v>610</v>
      </c>
      <c r="G610" t="str">
        <f t="shared" si="63"/>
        <v xml:space="preserve">September </v>
      </c>
      <c r="H610" s="16">
        <f t="shared" si="64"/>
        <v>2</v>
      </c>
    </row>
    <row r="611" spans="1:8" x14ac:dyDescent="0.2">
      <c r="A611" s="16">
        <f t="shared" si="61"/>
        <v>246</v>
      </c>
      <c r="B611" t="s">
        <v>8</v>
      </c>
      <c r="C611" s="16">
        <f t="shared" si="66"/>
        <v>3</v>
      </c>
      <c r="E611" t="str">
        <f t="shared" si="60"/>
        <v>September  3</v>
      </c>
      <c r="F611" s="16">
        <f t="shared" si="62"/>
        <v>611</v>
      </c>
      <c r="G611" t="str">
        <f t="shared" si="63"/>
        <v xml:space="preserve">September </v>
      </c>
      <c r="H611" s="16">
        <f t="shared" si="64"/>
        <v>3</v>
      </c>
    </row>
    <row r="612" spans="1:8" x14ac:dyDescent="0.2">
      <c r="A612" s="16">
        <f t="shared" si="61"/>
        <v>247</v>
      </c>
      <c r="B612" t="s">
        <v>8</v>
      </c>
      <c r="C612" s="16">
        <f t="shared" si="66"/>
        <v>4</v>
      </c>
      <c r="E612" t="str">
        <f t="shared" si="60"/>
        <v>September  4</v>
      </c>
      <c r="F612" s="16">
        <f t="shared" si="62"/>
        <v>612</v>
      </c>
      <c r="G612" t="str">
        <f t="shared" si="63"/>
        <v xml:space="preserve">September </v>
      </c>
      <c r="H612" s="16">
        <f t="shared" si="64"/>
        <v>4</v>
      </c>
    </row>
    <row r="613" spans="1:8" x14ac:dyDescent="0.2">
      <c r="A613" s="16">
        <f t="shared" si="61"/>
        <v>248</v>
      </c>
      <c r="B613" t="s">
        <v>8</v>
      </c>
      <c r="C613" s="16">
        <f t="shared" si="66"/>
        <v>5</v>
      </c>
      <c r="E613" t="str">
        <f t="shared" si="60"/>
        <v>September  5</v>
      </c>
      <c r="F613" s="16">
        <f t="shared" si="62"/>
        <v>613</v>
      </c>
      <c r="G613" t="str">
        <f t="shared" si="63"/>
        <v xml:space="preserve">September </v>
      </c>
      <c r="H613" s="16">
        <f t="shared" si="64"/>
        <v>5</v>
      </c>
    </row>
    <row r="614" spans="1:8" x14ac:dyDescent="0.2">
      <c r="A614" s="16">
        <f t="shared" si="61"/>
        <v>249</v>
      </c>
      <c r="B614" t="s">
        <v>8</v>
      </c>
      <c r="C614" s="16">
        <f t="shared" si="66"/>
        <v>6</v>
      </c>
      <c r="E614" t="str">
        <f t="shared" si="60"/>
        <v>September  6</v>
      </c>
      <c r="F614" s="16">
        <f t="shared" si="62"/>
        <v>614</v>
      </c>
      <c r="G614" t="str">
        <f t="shared" si="63"/>
        <v xml:space="preserve">September </v>
      </c>
      <c r="H614" s="16">
        <f t="shared" si="64"/>
        <v>6</v>
      </c>
    </row>
    <row r="615" spans="1:8" x14ac:dyDescent="0.2">
      <c r="A615" s="16">
        <f t="shared" si="61"/>
        <v>250</v>
      </c>
      <c r="B615" t="s">
        <v>8</v>
      </c>
      <c r="C615" s="16">
        <f t="shared" si="66"/>
        <v>7</v>
      </c>
      <c r="E615" t="str">
        <f t="shared" si="60"/>
        <v>September  7</v>
      </c>
      <c r="F615" s="16">
        <f t="shared" si="62"/>
        <v>615</v>
      </c>
      <c r="G615" t="str">
        <f t="shared" si="63"/>
        <v xml:space="preserve">September </v>
      </c>
      <c r="H615" s="16">
        <f t="shared" si="64"/>
        <v>7</v>
      </c>
    </row>
    <row r="616" spans="1:8" x14ac:dyDescent="0.2">
      <c r="A616" s="16">
        <f t="shared" si="61"/>
        <v>251</v>
      </c>
      <c r="B616" t="s">
        <v>8</v>
      </c>
      <c r="C616" s="16">
        <f t="shared" si="66"/>
        <v>8</v>
      </c>
      <c r="E616" t="str">
        <f t="shared" si="60"/>
        <v>September  8</v>
      </c>
      <c r="F616" s="16">
        <f t="shared" si="62"/>
        <v>616</v>
      </c>
      <c r="G616" t="str">
        <f t="shared" si="63"/>
        <v xml:space="preserve">September </v>
      </c>
      <c r="H616" s="16">
        <f t="shared" si="64"/>
        <v>8</v>
      </c>
    </row>
    <row r="617" spans="1:8" x14ac:dyDescent="0.2">
      <c r="A617" s="16">
        <f t="shared" si="61"/>
        <v>252</v>
      </c>
      <c r="B617" t="s">
        <v>8</v>
      </c>
      <c r="C617" s="16">
        <f t="shared" si="66"/>
        <v>9</v>
      </c>
      <c r="E617" t="str">
        <f t="shared" si="60"/>
        <v>September  9</v>
      </c>
      <c r="F617" s="16">
        <f t="shared" si="62"/>
        <v>617</v>
      </c>
      <c r="G617" t="str">
        <f t="shared" si="63"/>
        <v xml:space="preserve">September </v>
      </c>
      <c r="H617" s="16">
        <f t="shared" si="64"/>
        <v>9</v>
      </c>
    </row>
    <row r="618" spans="1:8" x14ac:dyDescent="0.2">
      <c r="A618" s="16">
        <f t="shared" si="61"/>
        <v>253</v>
      </c>
      <c r="B618" t="s">
        <v>8</v>
      </c>
      <c r="C618" s="16">
        <f t="shared" si="66"/>
        <v>10</v>
      </c>
      <c r="E618" t="str">
        <f t="shared" si="60"/>
        <v>September  10</v>
      </c>
      <c r="F618" s="16">
        <f t="shared" si="62"/>
        <v>618</v>
      </c>
      <c r="G618" t="str">
        <f t="shared" si="63"/>
        <v xml:space="preserve">September </v>
      </c>
      <c r="H618" s="16">
        <f t="shared" si="64"/>
        <v>10</v>
      </c>
    </row>
    <row r="619" spans="1:8" x14ac:dyDescent="0.2">
      <c r="A619" s="16">
        <f t="shared" si="61"/>
        <v>254</v>
      </c>
      <c r="B619" t="s">
        <v>8</v>
      </c>
      <c r="C619" s="16">
        <f t="shared" si="66"/>
        <v>11</v>
      </c>
      <c r="E619" t="str">
        <f t="shared" si="60"/>
        <v>September  11</v>
      </c>
      <c r="F619" s="16">
        <f t="shared" si="62"/>
        <v>619</v>
      </c>
      <c r="G619" t="str">
        <f t="shared" si="63"/>
        <v xml:space="preserve">September </v>
      </c>
      <c r="H619" s="16">
        <f t="shared" si="64"/>
        <v>11</v>
      </c>
    </row>
    <row r="620" spans="1:8" x14ac:dyDescent="0.2">
      <c r="A620" s="16">
        <f t="shared" si="61"/>
        <v>255</v>
      </c>
      <c r="B620" t="s">
        <v>8</v>
      </c>
      <c r="C620" s="16">
        <f t="shared" si="66"/>
        <v>12</v>
      </c>
      <c r="E620" t="str">
        <f t="shared" si="60"/>
        <v>September  12</v>
      </c>
      <c r="F620" s="16">
        <f t="shared" si="62"/>
        <v>620</v>
      </c>
      <c r="G620" t="str">
        <f t="shared" si="63"/>
        <v xml:space="preserve">September </v>
      </c>
      <c r="H620" s="16">
        <f t="shared" si="64"/>
        <v>12</v>
      </c>
    </row>
    <row r="621" spans="1:8" x14ac:dyDescent="0.2">
      <c r="A621" s="16">
        <f t="shared" si="61"/>
        <v>256</v>
      </c>
      <c r="B621" t="s">
        <v>8</v>
      </c>
      <c r="C621" s="16">
        <f t="shared" si="66"/>
        <v>13</v>
      </c>
      <c r="E621" t="str">
        <f t="shared" si="60"/>
        <v>September  13</v>
      </c>
      <c r="F621" s="16">
        <f t="shared" si="62"/>
        <v>621</v>
      </c>
      <c r="G621" t="str">
        <f t="shared" si="63"/>
        <v xml:space="preserve">September </v>
      </c>
      <c r="H621" s="16">
        <f t="shared" si="64"/>
        <v>13</v>
      </c>
    </row>
    <row r="622" spans="1:8" x14ac:dyDescent="0.2">
      <c r="A622" s="16">
        <f t="shared" si="61"/>
        <v>257</v>
      </c>
      <c r="B622" t="s">
        <v>8</v>
      </c>
      <c r="C622" s="16">
        <f t="shared" si="66"/>
        <v>14</v>
      </c>
      <c r="E622" t="str">
        <f t="shared" si="60"/>
        <v>September  14</v>
      </c>
      <c r="F622" s="16">
        <f t="shared" si="62"/>
        <v>622</v>
      </c>
      <c r="G622" t="str">
        <f t="shared" si="63"/>
        <v xml:space="preserve">September </v>
      </c>
      <c r="H622" s="16">
        <f t="shared" si="64"/>
        <v>14</v>
      </c>
    </row>
    <row r="623" spans="1:8" x14ac:dyDescent="0.2">
      <c r="A623" s="16">
        <f t="shared" si="61"/>
        <v>258</v>
      </c>
      <c r="B623" t="s">
        <v>8</v>
      </c>
      <c r="C623" s="16">
        <f t="shared" si="66"/>
        <v>15</v>
      </c>
      <c r="E623" t="str">
        <f t="shared" ref="E623:E686" si="67">B623 &amp; " " &amp;C623</f>
        <v>September  15</v>
      </c>
      <c r="F623" s="16">
        <f t="shared" si="62"/>
        <v>623</v>
      </c>
      <c r="G623" t="str">
        <f t="shared" si="63"/>
        <v xml:space="preserve">September </v>
      </c>
      <c r="H623" s="16">
        <f t="shared" si="64"/>
        <v>15</v>
      </c>
    </row>
    <row r="624" spans="1:8" x14ac:dyDescent="0.2">
      <c r="A624" s="16">
        <f t="shared" ref="A624:A687" si="68">A623+1</f>
        <v>259</v>
      </c>
      <c r="B624" t="s">
        <v>8</v>
      </c>
      <c r="C624" s="16">
        <f t="shared" si="66"/>
        <v>16</v>
      </c>
      <c r="E624" t="str">
        <f t="shared" si="67"/>
        <v>September  16</v>
      </c>
      <c r="F624" s="16">
        <f t="shared" ref="F624:F687" si="69">F623+1</f>
        <v>624</v>
      </c>
      <c r="G624" t="str">
        <f t="shared" si="63"/>
        <v xml:space="preserve">September </v>
      </c>
      <c r="H624" s="16">
        <f t="shared" si="64"/>
        <v>16</v>
      </c>
    </row>
    <row r="625" spans="1:8" x14ac:dyDescent="0.2">
      <c r="A625" s="16">
        <f t="shared" si="68"/>
        <v>260</v>
      </c>
      <c r="B625" t="s">
        <v>8</v>
      </c>
      <c r="C625" s="16">
        <f t="shared" si="66"/>
        <v>17</v>
      </c>
      <c r="E625" t="str">
        <f t="shared" si="67"/>
        <v>September  17</v>
      </c>
      <c r="F625" s="16">
        <f t="shared" si="69"/>
        <v>625</v>
      </c>
      <c r="G625" t="str">
        <f t="shared" si="63"/>
        <v xml:space="preserve">September </v>
      </c>
      <c r="H625" s="16">
        <f t="shared" si="64"/>
        <v>17</v>
      </c>
    </row>
    <row r="626" spans="1:8" x14ac:dyDescent="0.2">
      <c r="A626" s="16">
        <f t="shared" si="68"/>
        <v>261</v>
      </c>
      <c r="B626" t="s">
        <v>8</v>
      </c>
      <c r="C626" s="16">
        <f t="shared" si="66"/>
        <v>18</v>
      </c>
      <c r="E626" t="str">
        <f t="shared" si="67"/>
        <v>September  18</v>
      </c>
      <c r="F626" s="16">
        <f t="shared" si="69"/>
        <v>626</v>
      </c>
      <c r="G626" t="str">
        <f t="shared" si="63"/>
        <v xml:space="preserve">September </v>
      </c>
      <c r="H626" s="16">
        <f t="shared" si="64"/>
        <v>18</v>
      </c>
    </row>
    <row r="627" spans="1:8" x14ac:dyDescent="0.2">
      <c r="A627" s="16">
        <f t="shared" si="68"/>
        <v>262</v>
      </c>
      <c r="B627" t="s">
        <v>8</v>
      </c>
      <c r="C627" s="16">
        <f t="shared" si="66"/>
        <v>19</v>
      </c>
      <c r="E627" t="str">
        <f t="shared" si="67"/>
        <v>September  19</v>
      </c>
      <c r="F627" s="16">
        <f t="shared" si="69"/>
        <v>627</v>
      </c>
      <c r="G627" t="str">
        <f t="shared" si="63"/>
        <v xml:space="preserve">September </v>
      </c>
      <c r="H627" s="16">
        <f t="shared" si="64"/>
        <v>19</v>
      </c>
    </row>
    <row r="628" spans="1:8" x14ac:dyDescent="0.2">
      <c r="A628" s="16">
        <f t="shared" si="68"/>
        <v>263</v>
      </c>
      <c r="B628" t="s">
        <v>8</v>
      </c>
      <c r="C628" s="16">
        <f t="shared" si="66"/>
        <v>20</v>
      </c>
      <c r="E628" t="str">
        <f t="shared" si="67"/>
        <v>September  20</v>
      </c>
      <c r="F628" s="16">
        <f t="shared" si="69"/>
        <v>628</v>
      </c>
      <c r="G628" t="str">
        <f t="shared" si="63"/>
        <v xml:space="preserve">September </v>
      </c>
      <c r="H628" s="16">
        <f t="shared" si="64"/>
        <v>20</v>
      </c>
    </row>
    <row r="629" spans="1:8" x14ac:dyDescent="0.2">
      <c r="A629" s="16">
        <f t="shared" si="68"/>
        <v>264</v>
      </c>
      <c r="B629" t="s">
        <v>8</v>
      </c>
      <c r="C629" s="16">
        <f t="shared" si="66"/>
        <v>21</v>
      </c>
      <c r="E629" t="str">
        <f t="shared" si="67"/>
        <v>September  21</v>
      </c>
      <c r="F629" s="16">
        <f t="shared" si="69"/>
        <v>629</v>
      </c>
      <c r="G629" t="str">
        <f t="shared" si="63"/>
        <v xml:space="preserve">September </v>
      </c>
      <c r="H629" s="16">
        <f t="shared" si="64"/>
        <v>21</v>
      </c>
    </row>
    <row r="630" spans="1:8" x14ac:dyDescent="0.2">
      <c r="A630" s="16">
        <f t="shared" si="68"/>
        <v>265</v>
      </c>
      <c r="B630" t="s">
        <v>8</v>
      </c>
      <c r="C630" s="16">
        <f t="shared" si="66"/>
        <v>22</v>
      </c>
      <c r="E630" t="str">
        <f t="shared" si="67"/>
        <v>September  22</v>
      </c>
      <c r="F630" s="16">
        <f t="shared" si="69"/>
        <v>630</v>
      </c>
      <c r="G630" t="str">
        <f t="shared" si="63"/>
        <v xml:space="preserve">September </v>
      </c>
      <c r="H630" s="16">
        <f t="shared" si="64"/>
        <v>22</v>
      </c>
    </row>
    <row r="631" spans="1:8" x14ac:dyDescent="0.2">
      <c r="A631" s="16">
        <f t="shared" si="68"/>
        <v>266</v>
      </c>
      <c r="B631" t="s">
        <v>8</v>
      </c>
      <c r="C631" s="16">
        <f t="shared" si="66"/>
        <v>23</v>
      </c>
      <c r="E631" t="str">
        <f t="shared" si="67"/>
        <v>September  23</v>
      </c>
      <c r="F631" s="16">
        <f t="shared" si="69"/>
        <v>631</v>
      </c>
      <c r="G631" t="str">
        <f t="shared" si="63"/>
        <v xml:space="preserve">September </v>
      </c>
      <c r="H631" s="16">
        <f t="shared" si="64"/>
        <v>23</v>
      </c>
    </row>
    <row r="632" spans="1:8" x14ac:dyDescent="0.2">
      <c r="A632" s="16">
        <f t="shared" si="68"/>
        <v>267</v>
      </c>
      <c r="B632" t="s">
        <v>8</v>
      </c>
      <c r="C632" s="16">
        <f t="shared" si="66"/>
        <v>24</v>
      </c>
      <c r="E632" t="str">
        <f t="shared" si="67"/>
        <v>September  24</v>
      </c>
      <c r="F632" s="16">
        <f t="shared" si="69"/>
        <v>632</v>
      </c>
      <c r="G632" t="str">
        <f t="shared" si="63"/>
        <v xml:space="preserve">September </v>
      </c>
      <c r="H632" s="16">
        <f t="shared" si="64"/>
        <v>24</v>
      </c>
    </row>
    <row r="633" spans="1:8" x14ac:dyDescent="0.2">
      <c r="A633" s="16">
        <f t="shared" si="68"/>
        <v>268</v>
      </c>
      <c r="B633" t="s">
        <v>8</v>
      </c>
      <c r="C633" s="16">
        <f t="shared" si="66"/>
        <v>25</v>
      </c>
      <c r="E633" t="str">
        <f t="shared" si="67"/>
        <v>September  25</v>
      </c>
      <c r="F633" s="16">
        <f t="shared" si="69"/>
        <v>633</v>
      </c>
      <c r="G633" t="str">
        <f t="shared" si="63"/>
        <v xml:space="preserve">September </v>
      </c>
      <c r="H633" s="16">
        <f t="shared" si="64"/>
        <v>25</v>
      </c>
    </row>
    <row r="634" spans="1:8" x14ac:dyDescent="0.2">
      <c r="A634" s="16">
        <f t="shared" si="68"/>
        <v>269</v>
      </c>
      <c r="B634" t="s">
        <v>8</v>
      </c>
      <c r="C634" s="16">
        <f t="shared" si="66"/>
        <v>26</v>
      </c>
      <c r="E634" t="str">
        <f t="shared" si="67"/>
        <v>September  26</v>
      </c>
      <c r="F634" s="16">
        <f t="shared" si="69"/>
        <v>634</v>
      </c>
      <c r="G634" t="str">
        <f t="shared" si="63"/>
        <v xml:space="preserve">September </v>
      </c>
      <c r="H634" s="16">
        <f t="shared" si="64"/>
        <v>26</v>
      </c>
    </row>
    <row r="635" spans="1:8" x14ac:dyDescent="0.2">
      <c r="A635" s="16">
        <f t="shared" si="68"/>
        <v>270</v>
      </c>
      <c r="B635" t="s">
        <v>8</v>
      </c>
      <c r="C635" s="16">
        <f t="shared" si="66"/>
        <v>27</v>
      </c>
      <c r="E635" t="str">
        <f t="shared" si="67"/>
        <v>September  27</v>
      </c>
      <c r="F635" s="16">
        <f t="shared" si="69"/>
        <v>635</v>
      </c>
      <c r="G635" t="str">
        <f t="shared" si="63"/>
        <v xml:space="preserve">September </v>
      </c>
      <c r="H635" s="16">
        <f t="shared" si="64"/>
        <v>27</v>
      </c>
    </row>
    <row r="636" spans="1:8" x14ac:dyDescent="0.2">
      <c r="A636" s="16">
        <f t="shared" si="68"/>
        <v>271</v>
      </c>
      <c r="B636" t="s">
        <v>8</v>
      </c>
      <c r="C636" s="16">
        <f t="shared" si="66"/>
        <v>28</v>
      </c>
      <c r="E636" t="str">
        <f t="shared" si="67"/>
        <v>September  28</v>
      </c>
      <c r="F636" s="16">
        <f t="shared" si="69"/>
        <v>636</v>
      </c>
      <c r="G636" t="str">
        <f t="shared" si="63"/>
        <v xml:space="preserve">September </v>
      </c>
      <c r="H636" s="16">
        <f t="shared" si="64"/>
        <v>28</v>
      </c>
    </row>
    <row r="637" spans="1:8" x14ac:dyDescent="0.2">
      <c r="A637" s="16">
        <f t="shared" si="68"/>
        <v>272</v>
      </c>
      <c r="B637" t="s">
        <v>8</v>
      </c>
      <c r="C637" s="16">
        <f t="shared" si="66"/>
        <v>29</v>
      </c>
      <c r="E637" t="str">
        <f t="shared" si="67"/>
        <v>September  29</v>
      </c>
      <c r="F637" s="16">
        <f t="shared" si="69"/>
        <v>637</v>
      </c>
      <c r="G637" t="str">
        <f t="shared" si="63"/>
        <v xml:space="preserve">September </v>
      </c>
      <c r="H637" s="16">
        <f t="shared" si="64"/>
        <v>29</v>
      </c>
    </row>
    <row r="638" spans="1:8" x14ac:dyDescent="0.2">
      <c r="A638" s="16">
        <f t="shared" si="68"/>
        <v>273</v>
      </c>
      <c r="B638" t="s">
        <v>8</v>
      </c>
      <c r="C638" s="16">
        <f t="shared" si="66"/>
        <v>30</v>
      </c>
      <c r="E638" t="str">
        <f t="shared" si="67"/>
        <v>September  30</v>
      </c>
      <c r="F638" s="16">
        <f t="shared" si="69"/>
        <v>638</v>
      </c>
      <c r="G638" t="str">
        <f t="shared" si="63"/>
        <v xml:space="preserve">September </v>
      </c>
      <c r="H638" s="16">
        <f t="shared" si="64"/>
        <v>30</v>
      </c>
    </row>
    <row r="639" spans="1:8" x14ac:dyDescent="0.2">
      <c r="A639" s="16">
        <f t="shared" si="68"/>
        <v>274</v>
      </c>
      <c r="B639" t="s">
        <v>9</v>
      </c>
      <c r="C639" s="16">
        <v>1</v>
      </c>
      <c r="E639" t="str">
        <f t="shared" si="67"/>
        <v>October  1</v>
      </c>
      <c r="F639" s="16">
        <f t="shared" si="69"/>
        <v>639</v>
      </c>
      <c r="G639" t="str">
        <f t="shared" si="63"/>
        <v xml:space="preserve">October </v>
      </c>
      <c r="H639" s="16">
        <f t="shared" si="64"/>
        <v>1</v>
      </c>
    </row>
    <row r="640" spans="1:8" x14ac:dyDescent="0.2">
      <c r="A640" s="16">
        <f t="shared" si="68"/>
        <v>275</v>
      </c>
      <c r="B640" t="s">
        <v>9</v>
      </c>
      <c r="C640" s="16">
        <f>C639+1</f>
        <v>2</v>
      </c>
      <c r="E640" t="str">
        <f t="shared" si="67"/>
        <v>October  2</v>
      </c>
      <c r="F640" s="16">
        <f t="shared" si="69"/>
        <v>640</v>
      </c>
      <c r="G640" t="str">
        <f t="shared" si="63"/>
        <v xml:space="preserve">October </v>
      </c>
      <c r="H640" s="16">
        <f t="shared" si="64"/>
        <v>2</v>
      </c>
    </row>
    <row r="641" spans="1:8" x14ac:dyDescent="0.2">
      <c r="A641" s="16">
        <f t="shared" si="68"/>
        <v>276</v>
      </c>
      <c r="B641" t="s">
        <v>9</v>
      </c>
      <c r="C641" s="16">
        <f t="shared" ref="C641:C669" si="70">C640+1</f>
        <v>3</v>
      </c>
      <c r="E641" t="str">
        <f t="shared" si="67"/>
        <v>October  3</v>
      </c>
      <c r="F641" s="16">
        <f t="shared" si="69"/>
        <v>641</v>
      </c>
      <c r="G641" t="str">
        <f t="shared" ref="G641:G704" si="71">B641</f>
        <v xml:space="preserve">October </v>
      </c>
      <c r="H641" s="16">
        <f t="shared" ref="H641:H704" si="72">C641</f>
        <v>3</v>
      </c>
    </row>
    <row r="642" spans="1:8" x14ac:dyDescent="0.2">
      <c r="A642" s="16">
        <f t="shared" si="68"/>
        <v>277</v>
      </c>
      <c r="B642" t="s">
        <v>9</v>
      </c>
      <c r="C642" s="16">
        <f t="shared" si="70"/>
        <v>4</v>
      </c>
      <c r="E642" t="str">
        <f t="shared" si="67"/>
        <v>October  4</v>
      </c>
      <c r="F642" s="16">
        <f t="shared" si="69"/>
        <v>642</v>
      </c>
      <c r="G642" t="str">
        <f t="shared" si="71"/>
        <v xml:space="preserve">October </v>
      </c>
      <c r="H642" s="16">
        <f t="shared" si="72"/>
        <v>4</v>
      </c>
    </row>
    <row r="643" spans="1:8" x14ac:dyDescent="0.2">
      <c r="A643" s="16">
        <f t="shared" si="68"/>
        <v>278</v>
      </c>
      <c r="B643" t="s">
        <v>9</v>
      </c>
      <c r="C643" s="16">
        <f t="shared" si="70"/>
        <v>5</v>
      </c>
      <c r="E643" t="str">
        <f t="shared" si="67"/>
        <v>October  5</v>
      </c>
      <c r="F643" s="16">
        <f t="shared" si="69"/>
        <v>643</v>
      </c>
      <c r="G643" t="str">
        <f t="shared" si="71"/>
        <v xml:space="preserve">October </v>
      </c>
      <c r="H643" s="16">
        <f t="shared" si="72"/>
        <v>5</v>
      </c>
    </row>
    <row r="644" spans="1:8" x14ac:dyDescent="0.2">
      <c r="A644" s="16">
        <f t="shared" si="68"/>
        <v>279</v>
      </c>
      <c r="B644" t="s">
        <v>9</v>
      </c>
      <c r="C644" s="16">
        <f t="shared" si="70"/>
        <v>6</v>
      </c>
      <c r="E644" t="str">
        <f t="shared" si="67"/>
        <v>October  6</v>
      </c>
      <c r="F644" s="16">
        <f t="shared" si="69"/>
        <v>644</v>
      </c>
      <c r="G644" t="str">
        <f t="shared" si="71"/>
        <v xml:space="preserve">October </v>
      </c>
      <c r="H644" s="16">
        <f t="shared" si="72"/>
        <v>6</v>
      </c>
    </row>
    <row r="645" spans="1:8" x14ac:dyDescent="0.2">
      <c r="A645" s="16">
        <f t="shared" si="68"/>
        <v>280</v>
      </c>
      <c r="B645" t="s">
        <v>9</v>
      </c>
      <c r="C645" s="16">
        <f t="shared" si="70"/>
        <v>7</v>
      </c>
      <c r="E645" t="str">
        <f t="shared" si="67"/>
        <v>October  7</v>
      </c>
      <c r="F645" s="16">
        <f t="shared" si="69"/>
        <v>645</v>
      </c>
      <c r="G645" t="str">
        <f t="shared" si="71"/>
        <v xml:space="preserve">October </v>
      </c>
      <c r="H645" s="16">
        <f t="shared" si="72"/>
        <v>7</v>
      </c>
    </row>
    <row r="646" spans="1:8" x14ac:dyDescent="0.2">
      <c r="A646" s="16">
        <f t="shared" si="68"/>
        <v>281</v>
      </c>
      <c r="B646" t="s">
        <v>9</v>
      </c>
      <c r="C646" s="16">
        <f t="shared" si="70"/>
        <v>8</v>
      </c>
      <c r="E646" t="str">
        <f t="shared" si="67"/>
        <v>October  8</v>
      </c>
      <c r="F646" s="16">
        <f t="shared" si="69"/>
        <v>646</v>
      </c>
      <c r="G646" t="str">
        <f t="shared" si="71"/>
        <v xml:space="preserve">October </v>
      </c>
      <c r="H646" s="16">
        <f t="shared" si="72"/>
        <v>8</v>
      </c>
    </row>
    <row r="647" spans="1:8" x14ac:dyDescent="0.2">
      <c r="A647" s="16">
        <f t="shared" si="68"/>
        <v>282</v>
      </c>
      <c r="B647" t="s">
        <v>9</v>
      </c>
      <c r="C647" s="16">
        <f t="shared" si="70"/>
        <v>9</v>
      </c>
      <c r="E647" t="str">
        <f t="shared" si="67"/>
        <v>October  9</v>
      </c>
      <c r="F647" s="16">
        <f t="shared" si="69"/>
        <v>647</v>
      </c>
      <c r="G647" t="str">
        <f t="shared" si="71"/>
        <v xml:space="preserve">October </v>
      </c>
      <c r="H647" s="16">
        <f t="shared" si="72"/>
        <v>9</v>
      </c>
    </row>
    <row r="648" spans="1:8" x14ac:dyDescent="0.2">
      <c r="A648" s="16">
        <f t="shared" si="68"/>
        <v>283</v>
      </c>
      <c r="B648" t="s">
        <v>9</v>
      </c>
      <c r="C648" s="16">
        <f t="shared" si="70"/>
        <v>10</v>
      </c>
      <c r="E648" t="str">
        <f t="shared" si="67"/>
        <v>October  10</v>
      </c>
      <c r="F648" s="16">
        <f t="shared" si="69"/>
        <v>648</v>
      </c>
      <c r="G648" t="str">
        <f t="shared" si="71"/>
        <v xml:space="preserve">October </v>
      </c>
      <c r="H648" s="16">
        <f t="shared" si="72"/>
        <v>10</v>
      </c>
    </row>
    <row r="649" spans="1:8" x14ac:dyDescent="0.2">
      <c r="A649" s="16">
        <f t="shared" si="68"/>
        <v>284</v>
      </c>
      <c r="B649" t="s">
        <v>9</v>
      </c>
      <c r="C649" s="16">
        <f t="shared" si="70"/>
        <v>11</v>
      </c>
      <c r="E649" t="str">
        <f t="shared" si="67"/>
        <v>October  11</v>
      </c>
      <c r="F649" s="16">
        <f t="shared" si="69"/>
        <v>649</v>
      </c>
      <c r="G649" t="str">
        <f t="shared" si="71"/>
        <v xml:space="preserve">October </v>
      </c>
      <c r="H649" s="16">
        <f t="shared" si="72"/>
        <v>11</v>
      </c>
    </row>
    <row r="650" spans="1:8" x14ac:dyDescent="0.2">
      <c r="A650" s="16">
        <f t="shared" si="68"/>
        <v>285</v>
      </c>
      <c r="B650" t="s">
        <v>9</v>
      </c>
      <c r="C650" s="16">
        <f t="shared" si="70"/>
        <v>12</v>
      </c>
      <c r="E650" t="str">
        <f t="shared" si="67"/>
        <v>October  12</v>
      </c>
      <c r="F650" s="16">
        <f t="shared" si="69"/>
        <v>650</v>
      </c>
      <c r="G650" t="str">
        <f t="shared" si="71"/>
        <v xml:space="preserve">October </v>
      </c>
      <c r="H650" s="16">
        <f t="shared" si="72"/>
        <v>12</v>
      </c>
    </row>
    <row r="651" spans="1:8" x14ac:dyDescent="0.2">
      <c r="A651" s="16">
        <f t="shared" si="68"/>
        <v>286</v>
      </c>
      <c r="B651" t="s">
        <v>9</v>
      </c>
      <c r="C651" s="16">
        <f t="shared" si="70"/>
        <v>13</v>
      </c>
      <c r="E651" t="str">
        <f t="shared" si="67"/>
        <v>October  13</v>
      </c>
      <c r="F651" s="16">
        <f t="shared" si="69"/>
        <v>651</v>
      </c>
      <c r="G651" t="str">
        <f t="shared" si="71"/>
        <v xml:space="preserve">October </v>
      </c>
      <c r="H651" s="16">
        <f t="shared" si="72"/>
        <v>13</v>
      </c>
    </row>
    <row r="652" spans="1:8" x14ac:dyDescent="0.2">
      <c r="A652" s="16">
        <f t="shared" si="68"/>
        <v>287</v>
      </c>
      <c r="B652" t="s">
        <v>9</v>
      </c>
      <c r="C652" s="16">
        <f t="shared" si="70"/>
        <v>14</v>
      </c>
      <c r="E652" t="str">
        <f t="shared" si="67"/>
        <v>October  14</v>
      </c>
      <c r="F652" s="16">
        <f t="shared" si="69"/>
        <v>652</v>
      </c>
      <c r="G652" t="str">
        <f t="shared" si="71"/>
        <v xml:space="preserve">October </v>
      </c>
      <c r="H652" s="16">
        <f t="shared" si="72"/>
        <v>14</v>
      </c>
    </row>
    <row r="653" spans="1:8" x14ac:dyDescent="0.2">
      <c r="A653" s="16">
        <f t="shared" si="68"/>
        <v>288</v>
      </c>
      <c r="B653" t="s">
        <v>9</v>
      </c>
      <c r="C653" s="16">
        <f t="shared" si="70"/>
        <v>15</v>
      </c>
      <c r="E653" t="str">
        <f t="shared" si="67"/>
        <v>October  15</v>
      </c>
      <c r="F653" s="16">
        <f t="shared" si="69"/>
        <v>653</v>
      </c>
      <c r="G653" t="str">
        <f t="shared" si="71"/>
        <v xml:space="preserve">October </v>
      </c>
      <c r="H653" s="16">
        <f t="shared" si="72"/>
        <v>15</v>
      </c>
    </row>
    <row r="654" spans="1:8" x14ac:dyDescent="0.2">
      <c r="A654" s="16">
        <f t="shared" si="68"/>
        <v>289</v>
      </c>
      <c r="B654" t="s">
        <v>9</v>
      </c>
      <c r="C654" s="16">
        <f t="shared" si="70"/>
        <v>16</v>
      </c>
      <c r="E654" t="str">
        <f t="shared" si="67"/>
        <v>October  16</v>
      </c>
      <c r="F654" s="16">
        <f t="shared" si="69"/>
        <v>654</v>
      </c>
      <c r="G654" t="str">
        <f t="shared" si="71"/>
        <v xml:space="preserve">October </v>
      </c>
      <c r="H654" s="16">
        <f t="shared" si="72"/>
        <v>16</v>
      </c>
    </row>
    <row r="655" spans="1:8" x14ac:dyDescent="0.2">
      <c r="A655" s="16">
        <f t="shared" si="68"/>
        <v>290</v>
      </c>
      <c r="B655" t="s">
        <v>9</v>
      </c>
      <c r="C655" s="16">
        <f t="shared" si="70"/>
        <v>17</v>
      </c>
      <c r="E655" t="str">
        <f t="shared" si="67"/>
        <v>October  17</v>
      </c>
      <c r="F655" s="16">
        <f t="shared" si="69"/>
        <v>655</v>
      </c>
      <c r="G655" t="str">
        <f t="shared" si="71"/>
        <v xml:space="preserve">October </v>
      </c>
      <c r="H655" s="16">
        <f t="shared" si="72"/>
        <v>17</v>
      </c>
    </row>
    <row r="656" spans="1:8" x14ac:dyDescent="0.2">
      <c r="A656" s="16">
        <f t="shared" si="68"/>
        <v>291</v>
      </c>
      <c r="B656" t="s">
        <v>9</v>
      </c>
      <c r="C656" s="16">
        <f t="shared" si="70"/>
        <v>18</v>
      </c>
      <c r="E656" t="str">
        <f t="shared" si="67"/>
        <v>October  18</v>
      </c>
      <c r="F656" s="16">
        <f t="shared" si="69"/>
        <v>656</v>
      </c>
      <c r="G656" t="str">
        <f t="shared" si="71"/>
        <v xml:space="preserve">October </v>
      </c>
      <c r="H656" s="16">
        <f t="shared" si="72"/>
        <v>18</v>
      </c>
    </row>
    <row r="657" spans="1:8" x14ac:dyDescent="0.2">
      <c r="A657" s="16">
        <f t="shared" si="68"/>
        <v>292</v>
      </c>
      <c r="B657" t="s">
        <v>9</v>
      </c>
      <c r="C657" s="16">
        <f t="shared" si="70"/>
        <v>19</v>
      </c>
      <c r="E657" t="str">
        <f t="shared" si="67"/>
        <v>October  19</v>
      </c>
      <c r="F657" s="16">
        <f t="shared" si="69"/>
        <v>657</v>
      </c>
      <c r="G657" t="str">
        <f t="shared" si="71"/>
        <v xml:space="preserve">October </v>
      </c>
      <c r="H657" s="16">
        <f t="shared" si="72"/>
        <v>19</v>
      </c>
    </row>
    <row r="658" spans="1:8" x14ac:dyDescent="0.2">
      <c r="A658" s="16">
        <f t="shared" si="68"/>
        <v>293</v>
      </c>
      <c r="B658" t="s">
        <v>9</v>
      </c>
      <c r="C658" s="16">
        <f t="shared" si="70"/>
        <v>20</v>
      </c>
      <c r="E658" t="str">
        <f t="shared" si="67"/>
        <v>October  20</v>
      </c>
      <c r="F658" s="16">
        <f t="shared" si="69"/>
        <v>658</v>
      </c>
      <c r="G658" t="str">
        <f t="shared" si="71"/>
        <v xml:space="preserve">October </v>
      </c>
      <c r="H658" s="16">
        <f t="shared" si="72"/>
        <v>20</v>
      </c>
    </row>
    <row r="659" spans="1:8" x14ac:dyDescent="0.2">
      <c r="A659" s="16">
        <f t="shared" si="68"/>
        <v>294</v>
      </c>
      <c r="B659" t="s">
        <v>9</v>
      </c>
      <c r="C659" s="16">
        <f t="shared" si="70"/>
        <v>21</v>
      </c>
      <c r="E659" t="str">
        <f t="shared" si="67"/>
        <v>October  21</v>
      </c>
      <c r="F659" s="16">
        <f t="shared" si="69"/>
        <v>659</v>
      </c>
      <c r="G659" t="str">
        <f t="shared" si="71"/>
        <v xml:space="preserve">October </v>
      </c>
      <c r="H659" s="16">
        <f t="shared" si="72"/>
        <v>21</v>
      </c>
    </row>
    <row r="660" spans="1:8" x14ac:dyDescent="0.2">
      <c r="A660" s="16">
        <f t="shared" si="68"/>
        <v>295</v>
      </c>
      <c r="B660" t="s">
        <v>9</v>
      </c>
      <c r="C660" s="16">
        <f t="shared" si="70"/>
        <v>22</v>
      </c>
      <c r="E660" t="str">
        <f t="shared" si="67"/>
        <v>October  22</v>
      </c>
      <c r="F660" s="16">
        <f t="shared" si="69"/>
        <v>660</v>
      </c>
      <c r="G660" t="str">
        <f t="shared" si="71"/>
        <v xml:space="preserve">October </v>
      </c>
      <c r="H660" s="16">
        <f t="shared" si="72"/>
        <v>22</v>
      </c>
    </row>
    <row r="661" spans="1:8" x14ac:dyDescent="0.2">
      <c r="A661" s="16">
        <f t="shared" si="68"/>
        <v>296</v>
      </c>
      <c r="B661" t="s">
        <v>9</v>
      </c>
      <c r="C661" s="16">
        <f t="shared" si="70"/>
        <v>23</v>
      </c>
      <c r="E661" t="str">
        <f t="shared" si="67"/>
        <v>October  23</v>
      </c>
      <c r="F661" s="16">
        <f t="shared" si="69"/>
        <v>661</v>
      </c>
      <c r="G661" t="str">
        <f t="shared" si="71"/>
        <v xml:space="preserve">October </v>
      </c>
      <c r="H661" s="16">
        <f t="shared" si="72"/>
        <v>23</v>
      </c>
    </row>
    <row r="662" spans="1:8" x14ac:dyDescent="0.2">
      <c r="A662" s="16">
        <f t="shared" si="68"/>
        <v>297</v>
      </c>
      <c r="B662" t="s">
        <v>9</v>
      </c>
      <c r="C662" s="16">
        <f t="shared" si="70"/>
        <v>24</v>
      </c>
      <c r="E662" t="str">
        <f t="shared" si="67"/>
        <v>October  24</v>
      </c>
      <c r="F662" s="16">
        <f t="shared" si="69"/>
        <v>662</v>
      </c>
      <c r="G662" t="str">
        <f t="shared" si="71"/>
        <v xml:space="preserve">October </v>
      </c>
      <c r="H662" s="16">
        <f t="shared" si="72"/>
        <v>24</v>
      </c>
    </row>
    <row r="663" spans="1:8" x14ac:dyDescent="0.2">
      <c r="A663" s="16">
        <f t="shared" si="68"/>
        <v>298</v>
      </c>
      <c r="B663" t="s">
        <v>9</v>
      </c>
      <c r="C663" s="16">
        <f t="shared" si="70"/>
        <v>25</v>
      </c>
      <c r="E663" t="str">
        <f t="shared" si="67"/>
        <v>October  25</v>
      </c>
      <c r="F663" s="16">
        <f t="shared" si="69"/>
        <v>663</v>
      </c>
      <c r="G663" t="str">
        <f t="shared" si="71"/>
        <v xml:space="preserve">October </v>
      </c>
      <c r="H663" s="16">
        <f t="shared" si="72"/>
        <v>25</v>
      </c>
    </row>
    <row r="664" spans="1:8" x14ac:dyDescent="0.2">
      <c r="A664" s="16">
        <f t="shared" si="68"/>
        <v>299</v>
      </c>
      <c r="B664" t="s">
        <v>9</v>
      </c>
      <c r="C664" s="16">
        <f t="shared" si="70"/>
        <v>26</v>
      </c>
      <c r="E664" t="str">
        <f t="shared" si="67"/>
        <v>October  26</v>
      </c>
      <c r="F664" s="16">
        <f t="shared" si="69"/>
        <v>664</v>
      </c>
      <c r="G664" t="str">
        <f t="shared" si="71"/>
        <v xml:space="preserve">October </v>
      </c>
      <c r="H664" s="16">
        <f t="shared" si="72"/>
        <v>26</v>
      </c>
    </row>
    <row r="665" spans="1:8" x14ac:dyDescent="0.2">
      <c r="A665" s="16">
        <f t="shared" si="68"/>
        <v>300</v>
      </c>
      <c r="B665" t="s">
        <v>9</v>
      </c>
      <c r="C665" s="16">
        <f t="shared" si="70"/>
        <v>27</v>
      </c>
      <c r="E665" t="str">
        <f t="shared" si="67"/>
        <v>October  27</v>
      </c>
      <c r="F665" s="16">
        <f t="shared" si="69"/>
        <v>665</v>
      </c>
      <c r="G665" t="str">
        <f t="shared" si="71"/>
        <v xml:space="preserve">October </v>
      </c>
      <c r="H665" s="16">
        <f t="shared" si="72"/>
        <v>27</v>
      </c>
    </row>
    <row r="666" spans="1:8" x14ac:dyDescent="0.2">
      <c r="A666" s="16">
        <f t="shared" si="68"/>
        <v>301</v>
      </c>
      <c r="B666" t="s">
        <v>9</v>
      </c>
      <c r="C666" s="16">
        <f t="shared" si="70"/>
        <v>28</v>
      </c>
      <c r="E666" t="str">
        <f t="shared" si="67"/>
        <v>October  28</v>
      </c>
      <c r="F666" s="16">
        <f t="shared" si="69"/>
        <v>666</v>
      </c>
      <c r="G666" t="str">
        <f t="shared" si="71"/>
        <v xml:space="preserve">October </v>
      </c>
      <c r="H666" s="16">
        <f t="shared" si="72"/>
        <v>28</v>
      </c>
    </row>
    <row r="667" spans="1:8" x14ac:dyDescent="0.2">
      <c r="A667" s="16">
        <f t="shared" si="68"/>
        <v>302</v>
      </c>
      <c r="B667" t="s">
        <v>9</v>
      </c>
      <c r="C667" s="16">
        <f t="shared" si="70"/>
        <v>29</v>
      </c>
      <c r="E667" t="str">
        <f t="shared" si="67"/>
        <v>October  29</v>
      </c>
      <c r="F667" s="16">
        <f t="shared" si="69"/>
        <v>667</v>
      </c>
      <c r="G667" t="str">
        <f t="shared" si="71"/>
        <v xml:space="preserve">October </v>
      </c>
      <c r="H667" s="16">
        <f t="shared" si="72"/>
        <v>29</v>
      </c>
    </row>
    <row r="668" spans="1:8" x14ac:dyDescent="0.2">
      <c r="A668" s="16">
        <f t="shared" si="68"/>
        <v>303</v>
      </c>
      <c r="B668" t="s">
        <v>9</v>
      </c>
      <c r="C668" s="16">
        <f t="shared" si="70"/>
        <v>30</v>
      </c>
      <c r="E668" t="str">
        <f t="shared" si="67"/>
        <v>October  30</v>
      </c>
      <c r="F668" s="16">
        <f t="shared" si="69"/>
        <v>668</v>
      </c>
      <c r="G668" t="str">
        <f t="shared" si="71"/>
        <v xml:space="preserve">October </v>
      </c>
      <c r="H668" s="16">
        <f t="shared" si="72"/>
        <v>30</v>
      </c>
    </row>
    <row r="669" spans="1:8" x14ac:dyDescent="0.2">
      <c r="A669" s="16">
        <f t="shared" si="68"/>
        <v>304</v>
      </c>
      <c r="B669" t="s">
        <v>9</v>
      </c>
      <c r="C669" s="16">
        <f t="shared" si="70"/>
        <v>31</v>
      </c>
      <c r="E669" t="str">
        <f t="shared" si="67"/>
        <v>October  31</v>
      </c>
      <c r="F669" s="16">
        <f t="shared" si="69"/>
        <v>669</v>
      </c>
      <c r="G669" t="str">
        <f t="shared" si="71"/>
        <v xml:space="preserve">October </v>
      </c>
      <c r="H669" s="16">
        <f t="shared" si="72"/>
        <v>31</v>
      </c>
    </row>
    <row r="670" spans="1:8" x14ac:dyDescent="0.2">
      <c r="A670" s="16">
        <f t="shared" si="68"/>
        <v>305</v>
      </c>
      <c r="B670" t="s">
        <v>10</v>
      </c>
      <c r="C670" s="16">
        <v>1</v>
      </c>
      <c r="E670" t="str">
        <f t="shared" si="67"/>
        <v>November 1</v>
      </c>
      <c r="F670" s="16">
        <f t="shared" si="69"/>
        <v>670</v>
      </c>
      <c r="G670" t="str">
        <f t="shared" si="71"/>
        <v>November</v>
      </c>
      <c r="H670" s="16">
        <f t="shared" si="72"/>
        <v>1</v>
      </c>
    </row>
    <row r="671" spans="1:8" x14ac:dyDescent="0.2">
      <c r="A671" s="16">
        <f t="shared" si="68"/>
        <v>306</v>
      </c>
      <c r="B671" t="s">
        <v>10</v>
      </c>
      <c r="C671" s="16">
        <f t="shared" ref="C671:C699" si="73">C670+1</f>
        <v>2</v>
      </c>
      <c r="E671" t="str">
        <f t="shared" si="67"/>
        <v>November 2</v>
      </c>
      <c r="F671" s="16">
        <f t="shared" si="69"/>
        <v>671</v>
      </c>
      <c r="G671" t="str">
        <f t="shared" si="71"/>
        <v>November</v>
      </c>
      <c r="H671" s="16">
        <f t="shared" si="72"/>
        <v>2</v>
      </c>
    </row>
    <row r="672" spans="1:8" x14ac:dyDescent="0.2">
      <c r="A672" s="16">
        <f t="shared" si="68"/>
        <v>307</v>
      </c>
      <c r="B672" t="s">
        <v>10</v>
      </c>
      <c r="C672" s="16">
        <f t="shared" si="73"/>
        <v>3</v>
      </c>
      <c r="E672" t="str">
        <f t="shared" si="67"/>
        <v>November 3</v>
      </c>
      <c r="F672" s="16">
        <f t="shared" si="69"/>
        <v>672</v>
      </c>
      <c r="G672" t="str">
        <f t="shared" si="71"/>
        <v>November</v>
      </c>
      <c r="H672" s="16">
        <f t="shared" si="72"/>
        <v>3</v>
      </c>
    </row>
    <row r="673" spans="1:8" x14ac:dyDescent="0.2">
      <c r="A673" s="16">
        <f t="shared" si="68"/>
        <v>308</v>
      </c>
      <c r="B673" t="s">
        <v>10</v>
      </c>
      <c r="C673" s="16">
        <f t="shared" si="73"/>
        <v>4</v>
      </c>
      <c r="E673" t="str">
        <f t="shared" si="67"/>
        <v>November 4</v>
      </c>
      <c r="F673" s="16">
        <f t="shared" si="69"/>
        <v>673</v>
      </c>
      <c r="G673" t="str">
        <f t="shared" si="71"/>
        <v>November</v>
      </c>
      <c r="H673" s="16">
        <f t="shared" si="72"/>
        <v>4</v>
      </c>
    </row>
    <row r="674" spans="1:8" x14ac:dyDescent="0.2">
      <c r="A674" s="16">
        <f t="shared" si="68"/>
        <v>309</v>
      </c>
      <c r="B674" t="s">
        <v>10</v>
      </c>
      <c r="C674" s="16">
        <f t="shared" si="73"/>
        <v>5</v>
      </c>
      <c r="E674" t="str">
        <f t="shared" si="67"/>
        <v>November 5</v>
      </c>
      <c r="F674" s="16">
        <f t="shared" si="69"/>
        <v>674</v>
      </c>
      <c r="G674" t="str">
        <f t="shared" si="71"/>
        <v>November</v>
      </c>
      <c r="H674" s="16">
        <f t="shared" si="72"/>
        <v>5</v>
      </c>
    </row>
    <row r="675" spans="1:8" x14ac:dyDescent="0.2">
      <c r="A675" s="16">
        <f t="shared" si="68"/>
        <v>310</v>
      </c>
      <c r="B675" t="s">
        <v>10</v>
      </c>
      <c r="C675" s="16">
        <f t="shared" si="73"/>
        <v>6</v>
      </c>
      <c r="E675" t="str">
        <f t="shared" si="67"/>
        <v>November 6</v>
      </c>
      <c r="F675" s="16">
        <f t="shared" si="69"/>
        <v>675</v>
      </c>
      <c r="G675" t="str">
        <f t="shared" si="71"/>
        <v>November</v>
      </c>
      <c r="H675" s="16">
        <f t="shared" si="72"/>
        <v>6</v>
      </c>
    </row>
    <row r="676" spans="1:8" x14ac:dyDescent="0.2">
      <c r="A676" s="16">
        <f t="shared" si="68"/>
        <v>311</v>
      </c>
      <c r="B676" t="s">
        <v>10</v>
      </c>
      <c r="C676" s="16">
        <f t="shared" si="73"/>
        <v>7</v>
      </c>
      <c r="E676" t="str">
        <f t="shared" si="67"/>
        <v>November 7</v>
      </c>
      <c r="F676" s="16">
        <f t="shared" si="69"/>
        <v>676</v>
      </c>
      <c r="G676" t="str">
        <f t="shared" si="71"/>
        <v>November</v>
      </c>
      <c r="H676" s="16">
        <f t="shared" si="72"/>
        <v>7</v>
      </c>
    </row>
    <row r="677" spans="1:8" x14ac:dyDescent="0.2">
      <c r="A677" s="16">
        <f t="shared" si="68"/>
        <v>312</v>
      </c>
      <c r="B677" t="s">
        <v>10</v>
      </c>
      <c r="C677" s="16">
        <f t="shared" si="73"/>
        <v>8</v>
      </c>
      <c r="E677" t="str">
        <f t="shared" si="67"/>
        <v>November 8</v>
      </c>
      <c r="F677" s="16">
        <f t="shared" si="69"/>
        <v>677</v>
      </c>
      <c r="G677" t="str">
        <f t="shared" si="71"/>
        <v>November</v>
      </c>
      <c r="H677" s="16">
        <f t="shared" si="72"/>
        <v>8</v>
      </c>
    </row>
    <row r="678" spans="1:8" x14ac:dyDescent="0.2">
      <c r="A678" s="16">
        <f t="shared" si="68"/>
        <v>313</v>
      </c>
      <c r="B678" t="s">
        <v>10</v>
      </c>
      <c r="C678" s="16">
        <f t="shared" si="73"/>
        <v>9</v>
      </c>
      <c r="E678" t="str">
        <f t="shared" si="67"/>
        <v>November 9</v>
      </c>
      <c r="F678" s="16">
        <f t="shared" si="69"/>
        <v>678</v>
      </c>
      <c r="G678" t="str">
        <f t="shared" si="71"/>
        <v>November</v>
      </c>
      <c r="H678" s="16">
        <f t="shared" si="72"/>
        <v>9</v>
      </c>
    </row>
    <row r="679" spans="1:8" x14ac:dyDescent="0.2">
      <c r="A679" s="16">
        <f t="shared" si="68"/>
        <v>314</v>
      </c>
      <c r="B679" t="s">
        <v>10</v>
      </c>
      <c r="C679" s="16">
        <f t="shared" si="73"/>
        <v>10</v>
      </c>
      <c r="E679" t="str">
        <f t="shared" si="67"/>
        <v>November 10</v>
      </c>
      <c r="F679" s="16">
        <f t="shared" si="69"/>
        <v>679</v>
      </c>
      <c r="G679" t="str">
        <f t="shared" si="71"/>
        <v>November</v>
      </c>
      <c r="H679" s="16">
        <f t="shared" si="72"/>
        <v>10</v>
      </c>
    </row>
    <row r="680" spans="1:8" x14ac:dyDescent="0.2">
      <c r="A680" s="16">
        <f t="shared" si="68"/>
        <v>315</v>
      </c>
      <c r="B680" t="s">
        <v>10</v>
      </c>
      <c r="C680" s="16">
        <f t="shared" si="73"/>
        <v>11</v>
      </c>
      <c r="E680" t="str">
        <f t="shared" si="67"/>
        <v>November 11</v>
      </c>
      <c r="F680" s="16">
        <f t="shared" si="69"/>
        <v>680</v>
      </c>
      <c r="G680" t="str">
        <f t="shared" si="71"/>
        <v>November</v>
      </c>
      <c r="H680" s="16">
        <f t="shared" si="72"/>
        <v>11</v>
      </c>
    </row>
    <row r="681" spans="1:8" x14ac:dyDescent="0.2">
      <c r="A681" s="16">
        <f t="shared" si="68"/>
        <v>316</v>
      </c>
      <c r="B681" t="s">
        <v>10</v>
      </c>
      <c r="C681" s="16">
        <f t="shared" si="73"/>
        <v>12</v>
      </c>
      <c r="E681" t="str">
        <f t="shared" si="67"/>
        <v>November 12</v>
      </c>
      <c r="F681" s="16">
        <f t="shared" si="69"/>
        <v>681</v>
      </c>
      <c r="G681" t="str">
        <f t="shared" si="71"/>
        <v>November</v>
      </c>
      <c r="H681" s="16">
        <f t="shared" si="72"/>
        <v>12</v>
      </c>
    </row>
    <row r="682" spans="1:8" x14ac:dyDescent="0.2">
      <c r="A682" s="16">
        <f t="shared" si="68"/>
        <v>317</v>
      </c>
      <c r="B682" t="s">
        <v>10</v>
      </c>
      <c r="C682" s="16">
        <f t="shared" si="73"/>
        <v>13</v>
      </c>
      <c r="E682" t="str">
        <f t="shared" si="67"/>
        <v>November 13</v>
      </c>
      <c r="F682" s="16">
        <f t="shared" si="69"/>
        <v>682</v>
      </c>
      <c r="G682" t="str">
        <f t="shared" si="71"/>
        <v>November</v>
      </c>
      <c r="H682" s="16">
        <f t="shared" si="72"/>
        <v>13</v>
      </c>
    </row>
    <row r="683" spans="1:8" x14ac:dyDescent="0.2">
      <c r="A683" s="16">
        <f t="shared" si="68"/>
        <v>318</v>
      </c>
      <c r="B683" t="s">
        <v>10</v>
      </c>
      <c r="C683" s="16">
        <f t="shared" si="73"/>
        <v>14</v>
      </c>
      <c r="E683" t="str">
        <f t="shared" si="67"/>
        <v>November 14</v>
      </c>
      <c r="F683" s="16">
        <f t="shared" si="69"/>
        <v>683</v>
      </c>
      <c r="G683" t="str">
        <f t="shared" si="71"/>
        <v>November</v>
      </c>
      <c r="H683" s="16">
        <f t="shared" si="72"/>
        <v>14</v>
      </c>
    </row>
    <row r="684" spans="1:8" x14ac:dyDescent="0.2">
      <c r="A684" s="16">
        <f t="shared" si="68"/>
        <v>319</v>
      </c>
      <c r="B684" t="s">
        <v>10</v>
      </c>
      <c r="C684" s="16">
        <f t="shared" si="73"/>
        <v>15</v>
      </c>
      <c r="E684" t="str">
        <f t="shared" si="67"/>
        <v>November 15</v>
      </c>
      <c r="F684" s="16">
        <f t="shared" si="69"/>
        <v>684</v>
      </c>
      <c r="G684" t="str">
        <f t="shared" si="71"/>
        <v>November</v>
      </c>
      <c r="H684" s="16">
        <f t="shared" si="72"/>
        <v>15</v>
      </c>
    </row>
    <row r="685" spans="1:8" x14ac:dyDescent="0.2">
      <c r="A685" s="16">
        <f t="shared" si="68"/>
        <v>320</v>
      </c>
      <c r="B685" t="s">
        <v>10</v>
      </c>
      <c r="C685" s="16">
        <f t="shared" si="73"/>
        <v>16</v>
      </c>
      <c r="E685" t="str">
        <f t="shared" si="67"/>
        <v>November 16</v>
      </c>
      <c r="F685" s="16">
        <f t="shared" si="69"/>
        <v>685</v>
      </c>
      <c r="G685" t="str">
        <f t="shared" si="71"/>
        <v>November</v>
      </c>
      <c r="H685" s="16">
        <f t="shared" si="72"/>
        <v>16</v>
      </c>
    </row>
    <row r="686" spans="1:8" x14ac:dyDescent="0.2">
      <c r="A686" s="16">
        <f t="shared" si="68"/>
        <v>321</v>
      </c>
      <c r="B686" t="s">
        <v>10</v>
      </c>
      <c r="C686" s="16">
        <f t="shared" si="73"/>
        <v>17</v>
      </c>
      <c r="E686" t="str">
        <f t="shared" si="67"/>
        <v>November 17</v>
      </c>
      <c r="F686" s="16">
        <f t="shared" si="69"/>
        <v>686</v>
      </c>
      <c r="G686" t="str">
        <f t="shared" si="71"/>
        <v>November</v>
      </c>
      <c r="H686" s="16">
        <f t="shared" si="72"/>
        <v>17</v>
      </c>
    </row>
    <row r="687" spans="1:8" x14ac:dyDescent="0.2">
      <c r="A687" s="16">
        <f t="shared" si="68"/>
        <v>322</v>
      </c>
      <c r="B687" t="s">
        <v>10</v>
      </c>
      <c r="C687" s="16">
        <f t="shared" si="73"/>
        <v>18</v>
      </c>
      <c r="E687" t="str">
        <f t="shared" ref="E687:E730" si="74">B687 &amp; " " &amp;C687</f>
        <v>November 18</v>
      </c>
      <c r="F687" s="16">
        <f t="shared" si="69"/>
        <v>687</v>
      </c>
      <c r="G687" t="str">
        <f t="shared" si="71"/>
        <v>November</v>
      </c>
      <c r="H687" s="16">
        <f t="shared" si="72"/>
        <v>18</v>
      </c>
    </row>
    <row r="688" spans="1:8" x14ac:dyDescent="0.2">
      <c r="A688" s="16">
        <f t="shared" ref="A688:A730" si="75">A687+1</f>
        <v>323</v>
      </c>
      <c r="B688" t="s">
        <v>10</v>
      </c>
      <c r="C688" s="16">
        <f t="shared" si="73"/>
        <v>19</v>
      </c>
      <c r="E688" t="str">
        <f t="shared" si="74"/>
        <v>November 19</v>
      </c>
      <c r="F688" s="16">
        <f t="shared" ref="F688:F751" si="76">F687+1</f>
        <v>688</v>
      </c>
      <c r="G688" t="str">
        <f t="shared" si="71"/>
        <v>November</v>
      </c>
      <c r="H688" s="16">
        <f t="shared" si="72"/>
        <v>19</v>
      </c>
    </row>
    <row r="689" spans="1:8" x14ac:dyDescent="0.2">
      <c r="A689" s="16">
        <f t="shared" si="75"/>
        <v>324</v>
      </c>
      <c r="B689" t="s">
        <v>10</v>
      </c>
      <c r="C689" s="16">
        <f t="shared" si="73"/>
        <v>20</v>
      </c>
      <c r="E689" t="str">
        <f t="shared" si="74"/>
        <v>November 20</v>
      </c>
      <c r="F689" s="16">
        <f t="shared" si="76"/>
        <v>689</v>
      </c>
      <c r="G689" t="str">
        <f t="shared" si="71"/>
        <v>November</v>
      </c>
      <c r="H689" s="16">
        <f t="shared" si="72"/>
        <v>20</v>
      </c>
    </row>
    <row r="690" spans="1:8" x14ac:dyDescent="0.2">
      <c r="A690" s="16">
        <f t="shared" si="75"/>
        <v>325</v>
      </c>
      <c r="B690" t="s">
        <v>10</v>
      </c>
      <c r="C690" s="16">
        <f t="shared" si="73"/>
        <v>21</v>
      </c>
      <c r="E690" t="str">
        <f t="shared" si="74"/>
        <v>November 21</v>
      </c>
      <c r="F690" s="16">
        <f t="shared" si="76"/>
        <v>690</v>
      </c>
      <c r="G690" t="str">
        <f t="shared" si="71"/>
        <v>November</v>
      </c>
      <c r="H690" s="16">
        <f t="shared" si="72"/>
        <v>21</v>
      </c>
    </row>
    <row r="691" spans="1:8" x14ac:dyDescent="0.2">
      <c r="A691" s="16">
        <f t="shared" si="75"/>
        <v>326</v>
      </c>
      <c r="B691" t="s">
        <v>10</v>
      </c>
      <c r="C691" s="16">
        <f t="shared" si="73"/>
        <v>22</v>
      </c>
      <c r="E691" t="str">
        <f t="shared" si="74"/>
        <v>November 22</v>
      </c>
      <c r="F691" s="16">
        <f t="shared" si="76"/>
        <v>691</v>
      </c>
      <c r="G691" t="str">
        <f t="shared" si="71"/>
        <v>November</v>
      </c>
      <c r="H691" s="16">
        <f t="shared" si="72"/>
        <v>22</v>
      </c>
    </row>
    <row r="692" spans="1:8" x14ac:dyDescent="0.2">
      <c r="A692" s="16">
        <f t="shared" si="75"/>
        <v>327</v>
      </c>
      <c r="B692" t="s">
        <v>10</v>
      </c>
      <c r="C692" s="16">
        <f t="shared" si="73"/>
        <v>23</v>
      </c>
      <c r="E692" t="str">
        <f t="shared" si="74"/>
        <v>November 23</v>
      </c>
      <c r="F692" s="16">
        <f t="shared" si="76"/>
        <v>692</v>
      </c>
      <c r="G692" t="str">
        <f t="shared" si="71"/>
        <v>November</v>
      </c>
      <c r="H692" s="16">
        <f t="shared" si="72"/>
        <v>23</v>
      </c>
    </row>
    <row r="693" spans="1:8" x14ac:dyDescent="0.2">
      <c r="A693" s="16">
        <f t="shared" si="75"/>
        <v>328</v>
      </c>
      <c r="B693" t="s">
        <v>10</v>
      </c>
      <c r="C693" s="16">
        <f t="shared" si="73"/>
        <v>24</v>
      </c>
      <c r="E693" t="str">
        <f t="shared" si="74"/>
        <v>November 24</v>
      </c>
      <c r="F693" s="16">
        <f t="shared" si="76"/>
        <v>693</v>
      </c>
      <c r="G693" t="str">
        <f t="shared" si="71"/>
        <v>November</v>
      </c>
      <c r="H693" s="16">
        <f t="shared" si="72"/>
        <v>24</v>
      </c>
    </row>
    <row r="694" spans="1:8" x14ac:dyDescent="0.2">
      <c r="A694" s="16">
        <f t="shared" si="75"/>
        <v>329</v>
      </c>
      <c r="B694" t="s">
        <v>10</v>
      </c>
      <c r="C694" s="16">
        <f t="shared" si="73"/>
        <v>25</v>
      </c>
      <c r="E694" t="str">
        <f t="shared" si="74"/>
        <v>November 25</v>
      </c>
      <c r="F694" s="16">
        <f t="shared" si="76"/>
        <v>694</v>
      </c>
      <c r="G694" t="str">
        <f t="shared" si="71"/>
        <v>November</v>
      </c>
      <c r="H694" s="16">
        <f t="shared" si="72"/>
        <v>25</v>
      </c>
    </row>
    <row r="695" spans="1:8" x14ac:dyDescent="0.2">
      <c r="A695" s="16">
        <f t="shared" si="75"/>
        <v>330</v>
      </c>
      <c r="B695" t="s">
        <v>10</v>
      </c>
      <c r="C695" s="16">
        <f t="shared" si="73"/>
        <v>26</v>
      </c>
      <c r="E695" t="str">
        <f t="shared" si="74"/>
        <v>November 26</v>
      </c>
      <c r="F695" s="16">
        <f t="shared" si="76"/>
        <v>695</v>
      </c>
      <c r="G695" t="str">
        <f t="shared" si="71"/>
        <v>November</v>
      </c>
      <c r="H695" s="16">
        <f t="shared" si="72"/>
        <v>26</v>
      </c>
    </row>
    <row r="696" spans="1:8" x14ac:dyDescent="0.2">
      <c r="A696" s="16">
        <f t="shared" si="75"/>
        <v>331</v>
      </c>
      <c r="B696" t="s">
        <v>10</v>
      </c>
      <c r="C696" s="16">
        <f t="shared" si="73"/>
        <v>27</v>
      </c>
      <c r="E696" t="str">
        <f t="shared" si="74"/>
        <v>November 27</v>
      </c>
      <c r="F696" s="16">
        <f t="shared" si="76"/>
        <v>696</v>
      </c>
      <c r="G696" t="str">
        <f t="shared" si="71"/>
        <v>November</v>
      </c>
      <c r="H696" s="16">
        <f t="shared" si="72"/>
        <v>27</v>
      </c>
    </row>
    <row r="697" spans="1:8" x14ac:dyDescent="0.2">
      <c r="A697" s="16">
        <f t="shared" si="75"/>
        <v>332</v>
      </c>
      <c r="B697" t="s">
        <v>10</v>
      </c>
      <c r="C697" s="16">
        <f t="shared" si="73"/>
        <v>28</v>
      </c>
      <c r="E697" t="str">
        <f t="shared" si="74"/>
        <v>November 28</v>
      </c>
      <c r="F697" s="16">
        <f t="shared" si="76"/>
        <v>697</v>
      </c>
      <c r="G697" t="str">
        <f t="shared" si="71"/>
        <v>November</v>
      </c>
      <c r="H697" s="16">
        <f t="shared" si="72"/>
        <v>28</v>
      </c>
    </row>
    <row r="698" spans="1:8" x14ac:dyDescent="0.2">
      <c r="A698" s="16">
        <f t="shared" si="75"/>
        <v>333</v>
      </c>
      <c r="B698" t="s">
        <v>10</v>
      </c>
      <c r="C698" s="16">
        <f t="shared" si="73"/>
        <v>29</v>
      </c>
      <c r="E698" t="str">
        <f t="shared" si="74"/>
        <v>November 29</v>
      </c>
      <c r="F698" s="16">
        <f t="shared" si="76"/>
        <v>698</v>
      </c>
      <c r="G698" t="str">
        <f t="shared" si="71"/>
        <v>November</v>
      </c>
      <c r="H698" s="16">
        <f t="shared" si="72"/>
        <v>29</v>
      </c>
    </row>
    <row r="699" spans="1:8" x14ac:dyDescent="0.2">
      <c r="A699" s="16">
        <f t="shared" si="75"/>
        <v>334</v>
      </c>
      <c r="B699" t="s">
        <v>10</v>
      </c>
      <c r="C699" s="16">
        <f t="shared" si="73"/>
        <v>30</v>
      </c>
      <c r="E699" t="str">
        <f t="shared" si="74"/>
        <v>November 30</v>
      </c>
      <c r="F699" s="16">
        <f t="shared" si="76"/>
        <v>699</v>
      </c>
      <c r="G699" t="str">
        <f t="shared" si="71"/>
        <v>November</v>
      </c>
      <c r="H699" s="16">
        <f t="shared" si="72"/>
        <v>30</v>
      </c>
    </row>
    <row r="700" spans="1:8" x14ac:dyDescent="0.2">
      <c r="A700" s="16">
        <f t="shared" si="75"/>
        <v>335</v>
      </c>
      <c r="B700" t="s">
        <v>11</v>
      </c>
      <c r="C700" s="16">
        <v>1</v>
      </c>
      <c r="E700" t="str">
        <f t="shared" si="74"/>
        <v>December 1</v>
      </c>
      <c r="F700" s="16">
        <f t="shared" si="76"/>
        <v>700</v>
      </c>
      <c r="G700" t="str">
        <f t="shared" si="71"/>
        <v>December</v>
      </c>
      <c r="H700" s="16">
        <f t="shared" si="72"/>
        <v>1</v>
      </c>
    </row>
    <row r="701" spans="1:8" x14ac:dyDescent="0.2">
      <c r="A701" s="16">
        <f t="shared" si="75"/>
        <v>336</v>
      </c>
      <c r="B701" t="s">
        <v>11</v>
      </c>
      <c r="C701" s="16">
        <f>C700+1</f>
        <v>2</v>
      </c>
      <c r="E701" t="str">
        <f t="shared" si="74"/>
        <v>December 2</v>
      </c>
      <c r="F701" s="16">
        <f t="shared" si="76"/>
        <v>701</v>
      </c>
      <c r="G701" t="str">
        <f t="shared" si="71"/>
        <v>December</v>
      </c>
      <c r="H701" s="16">
        <f t="shared" si="72"/>
        <v>2</v>
      </c>
    </row>
    <row r="702" spans="1:8" x14ac:dyDescent="0.2">
      <c r="A702" s="16">
        <f t="shared" si="75"/>
        <v>337</v>
      </c>
      <c r="B702" t="s">
        <v>11</v>
      </c>
      <c r="C702" s="16">
        <f t="shared" ref="C702:C730" si="77">C701+1</f>
        <v>3</v>
      </c>
      <c r="E702" t="str">
        <f t="shared" si="74"/>
        <v>December 3</v>
      </c>
      <c r="F702" s="16">
        <f t="shared" si="76"/>
        <v>702</v>
      </c>
      <c r="G702" t="str">
        <f t="shared" si="71"/>
        <v>December</v>
      </c>
      <c r="H702" s="16">
        <f t="shared" si="72"/>
        <v>3</v>
      </c>
    </row>
    <row r="703" spans="1:8" x14ac:dyDescent="0.2">
      <c r="A703" s="16">
        <f t="shared" si="75"/>
        <v>338</v>
      </c>
      <c r="B703" t="s">
        <v>11</v>
      </c>
      <c r="C703" s="16">
        <f t="shared" si="77"/>
        <v>4</v>
      </c>
      <c r="E703" t="str">
        <f t="shared" si="74"/>
        <v>December 4</v>
      </c>
      <c r="F703" s="16">
        <f t="shared" si="76"/>
        <v>703</v>
      </c>
      <c r="G703" t="str">
        <f t="shared" si="71"/>
        <v>December</v>
      </c>
      <c r="H703" s="16">
        <f t="shared" si="72"/>
        <v>4</v>
      </c>
    </row>
    <row r="704" spans="1:8" x14ac:dyDescent="0.2">
      <c r="A704" s="16">
        <f t="shared" si="75"/>
        <v>339</v>
      </c>
      <c r="B704" t="s">
        <v>11</v>
      </c>
      <c r="C704" s="16">
        <f t="shared" si="77"/>
        <v>5</v>
      </c>
      <c r="E704" t="str">
        <f t="shared" si="74"/>
        <v>December 5</v>
      </c>
      <c r="F704" s="16">
        <f t="shared" si="76"/>
        <v>704</v>
      </c>
      <c r="G704" t="str">
        <f t="shared" si="71"/>
        <v>December</v>
      </c>
      <c r="H704" s="16">
        <f t="shared" si="72"/>
        <v>5</v>
      </c>
    </row>
    <row r="705" spans="1:8" x14ac:dyDescent="0.2">
      <c r="A705" s="16">
        <f t="shared" si="75"/>
        <v>340</v>
      </c>
      <c r="B705" t="s">
        <v>11</v>
      </c>
      <c r="C705" s="16">
        <f t="shared" si="77"/>
        <v>6</v>
      </c>
      <c r="E705" t="str">
        <f t="shared" si="74"/>
        <v>December 6</v>
      </c>
      <c r="F705" s="16">
        <f t="shared" si="76"/>
        <v>705</v>
      </c>
      <c r="G705" t="str">
        <f t="shared" ref="G705:G730" si="78">B705</f>
        <v>December</v>
      </c>
      <c r="H705" s="16">
        <f t="shared" ref="H705:H730" si="79">C705</f>
        <v>6</v>
      </c>
    </row>
    <row r="706" spans="1:8" x14ac:dyDescent="0.2">
      <c r="A706" s="16">
        <f t="shared" si="75"/>
        <v>341</v>
      </c>
      <c r="B706" t="s">
        <v>11</v>
      </c>
      <c r="C706" s="16">
        <f t="shared" si="77"/>
        <v>7</v>
      </c>
      <c r="E706" t="str">
        <f t="shared" si="74"/>
        <v>December 7</v>
      </c>
      <c r="F706" s="16">
        <f t="shared" si="76"/>
        <v>706</v>
      </c>
      <c r="G706" t="str">
        <f t="shared" si="78"/>
        <v>December</v>
      </c>
      <c r="H706" s="16">
        <f t="shared" si="79"/>
        <v>7</v>
      </c>
    </row>
    <row r="707" spans="1:8" x14ac:dyDescent="0.2">
      <c r="A707" s="16">
        <f t="shared" si="75"/>
        <v>342</v>
      </c>
      <c r="B707" t="s">
        <v>11</v>
      </c>
      <c r="C707" s="16">
        <f t="shared" si="77"/>
        <v>8</v>
      </c>
      <c r="E707" t="str">
        <f t="shared" si="74"/>
        <v>December 8</v>
      </c>
      <c r="F707" s="16">
        <f t="shared" si="76"/>
        <v>707</v>
      </c>
      <c r="G707" t="str">
        <f t="shared" si="78"/>
        <v>December</v>
      </c>
      <c r="H707" s="16">
        <f t="shared" si="79"/>
        <v>8</v>
      </c>
    </row>
    <row r="708" spans="1:8" x14ac:dyDescent="0.2">
      <c r="A708" s="16">
        <f t="shared" si="75"/>
        <v>343</v>
      </c>
      <c r="B708" t="s">
        <v>11</v>
      </c>
      <c r="C708" s="16">
        <f t="shared" si="77"/>
        <v>9</v>
      </c>
      <c r="E708" t="str">
        <f t="shared" si="74"/>
        <v>December 9</v>
      </c>
      <c r="F708" s="16">
        <f t="shared" si="76"/>
        <v>708</v>
      </c>
      <c r="G708" t="str">
        <f t="shared" si="78"/>
        <v>December</v>
      </c>
      <c r="H708" s="16">
        <f t="shared" si="79"/>
        <v>9</v>
      </c>
    </row>
    <row r="709" spans="1:8" x14ac:dyDescent="0.2">
      <c r="A709" s="16">
        <f t="shared" si="75"/>
        <v>344</v>
      </c>
      <c r="B709" t="s">
        <v>11</v>
      </c>
      <c r="C709" s="16">
        <f t="shared" si="77"/>
        <v>10</v>
      </c>
      <c r="E709" t="str">
        <f t="shared" si="74"/>
        <v>December 10</v>
      </c>
      <c r="F709" s="16">
        <f t="shared" si="76"/>
        <v>709</v>
      </c>
      <c r="G709" t="str">
        <f t="shared" si="78"/>
        <v>December</v>
      </c>
      <c r="H709" s="16">
        <f t="shared" si="79"/>
        <v>10</v>
      </c>
    </row>
    <row r="710" spans="1:8" x14ac:dyDescent="0.2">
      <c r="A710" s="16">
        <f t="shared" si="75"/>
        <v>345</v>
      </c>
      <c r="B710" t="s">
        <v>11</v>
      </c>
      <c r="C710" s="16">
        <f t="shared" si="77"/>
        <v>11</v>
      </c>
      <c r="E710" t="str">
        <f t="shared" si="74"/>
        <v>December 11</v>
      </c>
      <c r="F710" s="16">
        <f t="shared" si="76"/>
        <v>710</v>
      </c>
      <c r="G710" t="str">
        <f t="shared" si="78"/>
        <v>December</v>
      </c>
      <c r="H710" s="16">
        <f t="shared" si="79"/>
        <v>11</v>
      </c>
    </row>
    <row r="711" spans="1:8" x14ac:dyDescent="0.2">
      <c r="A711" s="16">
        <f t="shared" si="75"/>
        <v>346</v>
      </c>
      <c r="B711" t="s">
        <v>11</v>
      </c>
      <c r="C711" s="16">
        <f t="shared" si="77"/>
        <v>12</v>
      </c>
      <c r="E711" t="str">
        <f t="shared" si="74"/>
        <v>December 12</v>
      </c>
      <c r="F711" s="16">
        <f t="shared" si="76"/>
        <v>711</v>
      </c>
      <c r="G711" t="str">
        <f t="shared" si="78"/>
        <v>December</v>
      </c>
      <c r="H711" s="16">
        <f t="shared" si="79"/>
        <v>12</v>
      </c>
    </row>
    <row r="712" spans="1:8" x14ac:dyDescent="0.2">
      <c r="A712" s="16">
        <f t="shared" si="75"/>
        <v>347</v>
      </c>
      <c r="B712" t="s">
        <v>11</v>
      </c>
      <c r="C712" s="16">
        <f t="shared" si="77"/>
        <v>13</v>
      </c>
      <c r="E712" t="str">
        <f t="shared" si="74"/>
        <v>December 13</v>
      </c>
      <c r="F712" s="16">
        <f t="shared" si="76"/>
        <v>712</v>
      </c>
      <c r="G712" t="str">
        <f t="shared" si="78"/>
        <v>December</v>
      </c>
      <c r="H712" s="16">
        <f t="shared" si="79"/>
        <v>13</v>
      </c>
    </row>
    <row r="713" spans="1:8" x14ac:dyDescent="0.2">
      <c r="A713" s="16">
        <f t="shared" si="75"/>
        <v>348</v>
      </c>
      <c r="B713" t="s">
        <v>11</v>
      </c>
      <c r="C713" s="16">
        <f t="shared" si="77"/>
        <v>14</v>
      </c>
      <c r="E713" t="str">
        <f t="shared" si="74"/>
        <v>December 14</v>
      </c>
      <c r="F713" s="16">
        <f t="shared" si="76"/>
        <v>713</v>
      </c>
      <c r="G713" t="str">
        <f t="shared" si="78"/>
        <v>December</v>
      </c>
      <c r="H713" s="16">
        <f t="shared" si="79"/>
        <v>14</v>
      </c>
    </row>
    <row r="714" spans="1:8" x14ac:dyDescent="0.2">
      <c r="A714" s="16">
        <f t="shared" si="75"/>
        <v>349</v>
      </c>
      <c r="B714" t="s">
        <v>11</v>
      </c>
      <c r="C714" s="16">
        <f t="shared" si="77"/>
        <v>15</v>
      </c>
      <c r="E714" t="str">
        <f t="shared" si="74"/>
        <v>December 15</v>
      </c>
      <c r="F714" s="16">
        <f t="shared" si="76"/>
        <v>714</v>
      </c>
      <c r="G714" t="str">
        <f t="shared" si="78"/>
        <v>December</v>
      </c>
      <c r="H714" s="16">
        <f t="shared" si="79"/>
        <v>15</v>
      </c>
    </row>
    <row r="715" spans="1:8" x14ac:dyDescent="0.2">
      <c r="A715" s="16">
        <f t="shared" si="75"/>
        <v>350</v>
      </c>
      <c r="B715" t="s">
        <v>11</v>
      </c>
      <c r="C715" s="16">
        <f t="shared" si="77"/>
        <v>16</v>
      </c>
      <c r="E715" t="str">
        <f t="shared" si="74"/>
        <v>December 16</v>
      </c>
      <c r="F715" s="16">
        <f t="shared" si="76"/>
        <v>715</v>
      </c>
      <c r="G715" t="str">
        <f t="shared" si="78"/>
        <v>December</v>
      </c>
      <c r="H715" s="16">
        <f t="shared" si="79"/>
        <v>16</v>
      </c>
    </row>
    <row r="716" spans="1:8" x14ac:dyDescent="0.2">
      <c r="A716" s="16">
        <f t="shared" si="75"/>
        <v>351</v>
      </c>
      <c r="B716" t="s">
        <v>11</v>
      </c>
      <c r="C716" s="16">
        <f t="shared" si="77"/>
        <v>17</v>
      </c>
      <c r="E716" t="str">
        <f t="shared" si="74"/>
        <v>December 17</v>
      </c>
      <c r="F716" s="16">
        <f t="shared" si="76"/>
        <v>716</v>
      </c>
      <c r="G716" t="str">
        <f t="shared" si="78"/>
        <v>December</v>
      </c>
      <c r="H716" s="16">
        <f t="shared" si="79"/>
        <v>17</v>
      </c>
    </row>
    <row r="717" spans="1:8" x14ac:dyDescent="0.2">
      <c r="A717" s="16">
        <f t="shared" si="75"/>
        <v>352</v>
      </c>
      <c r="B717" t="s">
        <v>11</v>
      </c>
      <c r="C717" s="16">
        <f t="shared" si="77"/>
        <v>18</v>
      </c>
      <c r="E717" t="str">
        <f t="shared" si="74"/>
        <v>December 18</v>
      </c>
      <c r="F717" s="16">
        <f t="shared" si="76"/>
        <v>717</v>
      </c>
      <c r="G717" t="str">
        <f t="shared" si="78"/>
        <v>December</v>
      </c>
      <c r="H717" s="16">
        <f t="shared" si="79"/>
        <v>18</v>
      </c>
    </row>
    <row r="718" spans="1:8" x14ac:dyDescent="0.2">
      <c r="A718" s="16">
        <f t="shared" si="75"/>
        <v>353</v>
      </c>
      <c r="B718" t="s">
        <v>11</v>
      </c>
      <c r="C718" s="16">
        <f t="shared" si="77"/>
        <v>19</v>
      </c>
      <c r="E718" t="str">
        <f t="shared" si="74"/>
        <v>December 19</v>
      </c>
      <c r="F718" s="16">
        <f t="shared" si="76"/>
        <v>718</v>
      </c>
      <c r="G718" t="str">
        <f t="shared" si="78"/>
        <v>December</v>
      </c>
      <c r="H718" s="16">
        <f t="shared" si="79"/>
        <v>19</v>
      </c>
    </row>
    <row r="719" spans="1:8" x14ac:dyDescent="0.2">
      <c r="A719" s="16">
        <f t="shared" si="75"/>
        <v>354</v>
      </c>
      <c r="B719" t="s">
        <v>11</v>
      </c>
      <c r="C719" s="16">
        <f t="shared" si="77"/>
        <v>20</v>
      </c>
      <c r="E719" t="str">
        <f t="shared" si="74"/>
        <v>December 20</v>
      </c>
      <c r="F719" s="16">
        <f t="shared" si="76"/>
        <v>719</v>
      </c>
      <c r="G719" t="str">
        <f t="shared" si="78"/>
        <v>December</v>
      </c>
      <c r="H719" s="16">
        <f t="shared" si="79"/>
        <v>20</v>
      </c>
    </row>
    <row r="720" spans="1:8" x14ac:dyDescent="0.2">
      <c r="A720" s="16">
        <f t="shared" si="75"/>
        <v>355</v>
      </c>
      <c r="B720" t="s">
        <v>11</v>
      </c>
      <c r="C720" s="16">
        <f t="shared" si="77"/>
        <v>21</v>
      </c>
      <c r="E720" t="str">
        <f t="shared" si="74"/>
        <v>December 21</v>
      </c>
      <c r="F720" s="16">
        <f t="shared" si="76"/>
        <v>720</v>
      </c>
      <c r="G720" t="str">
        <f t="shared" si="78"/>
        <v>December</v>
      </c>
      <c r="H720" s="16">
        <f t="shared" si="79"/>
        <v>21</v>
      </c>
    </row>
    <row r="721" spans="1:8" x14ac:dyDescent="0.2">
      <c r="A721" s="16">
        <f t="shared" si="75"/>
        <v>356</v>
      </c>
      <c r="B721" t="s">
        <v>11</v>
      </c>
      <c r="C721" s="16">
        <f t="shared" si="77"/>
        <v>22</v>
      </c>
      <c r="E721" t="str">
        <f t="shared" si="74"/>
        <v>December 22</v>
      </c>
      <c r="F721" s="16">
        <f t="shared" si="76"/>
        <v>721</v>
      </c>
      <c r="G721" t="str">
        <f t="shared" si="78"/>
        <v>December</v>
      </c>
      <c r="H721" s="16">
        <f t="shared" si="79"/>
        <v>22</v>
      </c>
    </row>
    <row r="722" spans="1:8" x14ac:dyDescent="0.2">
      <c r="A722" s="16">
        <f t="shared" si="75"/>
        <v>357</v>
      </c>
      <c r="B722" t="s">
        <v>11</v>
      </c>
      <c r="C722" s="16">
        <f t="shared" si="77"/>
        <v>23</v>
      </c>
      <c r="E722" t="str">
        <f t="shared" si="74"/>
        <v>December 23</v>
      </c>
      <c r="F722" s="16">
        <f t="shared" si="76"/>
        <v>722</v>
      </c>
      <c r="G722" t="str">
        <f t="shared" si="78"/>
        <v>December</v>
      </c>
      <c r="H722" s="16">
        <f t="shared" si="79"/>
        <v>23</v>
      </c>
    </row>
    <row r="723" spans="1:8" x14ac:dyDescent="0.2">
      <c r="A723" s="16">
        <f t="shared" si="75"/>
        <v>358</v>
      </c>
      <c r="B723" t="s">
        <v>11</v>
      </c>
      <c r="C723" s="16">
        <f t="shared" si="77"/>
        <v>24</v>
      </c>
      <c r="E723" t="str">
        <f t="shared" si="74"/>
        <v>December 24</v>
      </c>
      <c r="F723" s="16">
        <f t="shared" si="76"/>
        <v>723</v>
      </c>
      <c r="G723" t="str">
        <f t="shared" si="78"/>
        <v>December</v>
      </c>
      <c r="H723" s="16">
        <f t="shared" si="79"/>
        <v>24</v>
      </c>
    </row>
    <row r="724" spans="1:8" x14ac:dyDescent="0.2">
      <c r="A724" s="16">
        <f t="shared" si="75"/>
        <v>359</v>
      </c>
      <c r="B724" t="s">
        <v>11</v>
      </c>
      <c r="C724" s="16">
        <f t="shared" si="77"/>
        <v>25</v>
      </c>
      <c r="E724" t="str">
        <f t="shared" si="74"/>
        <v>December 25</v>
      </c>
      <c r="F724" s="16">
        <f t="shared" si="76"/>
        <v>724</v>
      </c>
      <c r="G724" t="str">
        <f t="shared" si="78"/>
        <v>December</v>
      </c>
      <c r="H724" s="16">
        <f t="shared" si="79"/>
        <v>25</v>
      </c>
    </row>
    <row r="725" spans="1:8" x14ac:dyDescent="0.2">
      <c r="A725" s="16">
        <f t="shared" si="75"/>
        <v>360</v>
      </c>
      <c r="B725" t="s">
        <v>11</v>
      </c>
      <c r="C725" s="16">
        <f t="shared" si="77"/>
        <v>26</v>
      </c>
      <c r="E725" t="str">
        <f t="shared" si="74"/>
        <v>December 26</v>
      </c>
      <c r="F725" s="16">
        <f t="shared" si="76"/>
        <v>725</v>
      </c>
      <c r="G725" t="str">
        <f t="shared" si="78"/>
        <v>December</v>
      </c>
      <c r="H725" s="16">
        <f t="shared" si="79"/>
        <v>26</v>
      </c>
    </row>
    <row r="726" spans="1:8" x14ac:dyDescent="0.2">
      <c r="A726" s="16">
        <f t="shared" si="75"/>
        <v>361</v>
      </c>
      <c r="B726" t="s">
        <v>11</v>
      </c>
      <c r="C726" s="16">
        <f t="shared" si="77"/>
        <v>27</v>
      </c>
      <c r="E726" t="str">
        <f t="shared" si="74"/>
        <v>December 27</v>
      </c>
      <c r="F726" s="16">
        <f t="shared" si="76"/>
        <v>726</v>
      </c>
      <c r="G726" t="str">
        <f t="shared" si="78"/>
        <v>December</v>
      </c>
      <c r="H726" s="16">
        <f t="shared" si="79"/>
        <v>27</v>
      </c>
    </row>
    <row r="727" spans="1:8" x14ac:dyDescent="0.2">
      <c r="A727" s="16">
        <f t="shared" si="75"/>
        <v>362</v>
      </c>
      <c r="B727" t="s">
        <v>11</v>
      </c>
      <c r="C727" s="16">
        <f t="shared" si="77"/>
        <v>28</v>
      </c>
      <c r="E727" t="str">
        <f t="shared" si="74"/>
        <v>December 28</v>
      </c>
      <c r="F727" s="16">
        <f t="shared" si="76"/>
        <v>727</v>
      </c>
      <c r="G727" t="str">
        <f t="shared" si="78"/>
        <v>December</v>
      </c>
      <c r="H727" s="16">
        <f t="shared" si="79"/>
        <v>28</v>
      </c>
    </row>
    <row r="728" spans="1:8" x14ac:dyDescent="0.2">
      <c r="A728" s="16">
        <f t="shared" si="75"/>
        <v>363</v>
      </c>
      <c r="B728" t="s">
        <v>11</v>
      </c>
      <c r="C728" s="16">
        <f t="shared" si="77"/>
        <v>29</v>
      </c>
      <c r="E728" t="str">
        <f t="shared" si="74"/>
        <v>December 29</v>
      </c>
      <c r="F728" s="16">
        <f t="shared" si="76"/>
        <v>728</v>
      </c>
      <c r="G728" t="str">
        <f t="shared" si="78"/>
        <v>December</v>
      </c>
      <c r="H728" s="16">
        <f t="shared" si="79"/>
        <v>29</v>
      </c>
    </row>
    <row r="729" spans="1:8" x14ac:dyDescent="0.2">
      <c r="A729" s="16">
        <f t="shared" si="75"/>
        <v>364</v>
      </c>
      <c r="B729" t="s">
        <v>11</v>
      </c>
      <c r="C729" s="16">
        <f t="shared" si="77"/>
        <v>30</v>
      </c>
      <c r="E729" t="str">
        <f t="shared" si="74"/>
        <v>December 30</v>
      </c>
      <c r="F729" s="16">
        <f t="shared" si="76"/>
        <v>729</v>
      </c>
      <c r="G729" t="str">
        <f t="shared" si="78"/>
        <v>December</v>
      </c>
      <c r="H729" s="16">
        <f t="shared" si="79"/>
        <v>30</v>
      </c>
    </row>
    <row r="730" spans="1:8" x14ac:dyDescent="0.2">
      <c r="A730" s="16">
        <f t="shared" si="75"/>
        <v>365</v>
      </c>
      <c r="B730" t="s">
        <v>11</v>
      </c>
      <c r="C730" s="16">
        <f t="shared" si="77"/>
        <v>31</v>
      </c>
      <c r="E730" t="str">
        <f t="shared" si="74"/>
        <v>December 31</v>
      </c>
      <c r="F730" s="16">
        <f t="shared" si="76"/>
        <v>730</v>
      </c>
      <c r="G730" t="str">
        <f t="shared" si="78"/>
        <v>December</v>
      </c>
      <c r="H730" s="16">
        <f t="shared" si="79"/>
        <v>31</v>
      </c>
    </row>
    <row r="731" spans="1:8" x14ac:dyDescent="0.2">
      <c r="A731" s="16">
        <v>1</v>
      </c>
      <c r="B731" t="s">
        <v>0</v>
      </c>
      <c r="C731" s="16">
        <v>1</v>
      </c>
      <c r="E731" t="str">
        <f>B731 &amp; " " &amp;C731</f>
        <v>January 1</v>
      </c>
      <c r="F731" s="16">
        <f t="shared" si="76"/>
        <v>731</v>
      </c>
      <c r="G731" t="str">
        <f t="shared" ref="G731:G794" si="80">B731</f>
        <v>January</v>
      </c>
      <c r="H731" s="16">
        <f t="shared" ref="H731:H794" si="81">C731</f>
        <v>1</v>
      </c>
    </row>
    <row r="732" spans="1:8" x14ac:dyDescent="0.2">
      <c r="A732" s="16">
        <f>A731+1</f>
        <v>2</v>
      </c>
      <c r="B732" t="s">
        <v>0</v>
      </c>
      <c r="C732" s="16">
        <f>C731+1</f>
        <v>2</v>
      </c>
      <c r="E732" t="str">
        <f t="shared" ref="E732:E795" si="82">B732 &amp; " " &amp;C732</f>
        <v>January 2</v>
      </c>
      <c r="F732" s="16">
        <f t="shared" si="76"/>
        <v>732</v>
      </c>
      <c r="G732" t="str">
        <f t="shared" si="80"/>
        <v>January</v>
      </c>
      <c r="H732" s="16">
        <f t="shared" si="81"/>
        <v>2</v>
      </c>
    </row>
    <row r="733" spans="1:8" x14ac:dyDescent="0.2">
      <c r="A733" s="16">
        <f t="shared" ref="A733:A796" si="83">A732+1</f>
        <v>3</v>
      </c>
      <c r="B733" t="s">
        <v>0</v>
      </c>
      <c r="C733" s="16">
        <f t="shared" ref="C733:C761" si="84">C732+1</f>
        <v>3</v>
      </c>
      <c r="E733" t="str">
        <f t="shared" si="82"/>
        <v>January 3</v>
      </c>
      <c r="F733" s="16">
        <f t="shared" si="76"/>
        <v>733</v>
      </c>
      <c r="G733" t="str">
        <f t="shared" si="80"/>
        <v>January</v>
      </c>
      <c r="H733" s="16">
        <f t="shared" si="81"/>
        <v>3</v>
      </c>
    </row>
    <row r="734" spans="1:8" x14ac:dyDescent="0.2">
      <c r="A734" s="16">
        <f t="shared" si="83"/>
        <v>4</v>
      </c>
      <c r="B734" t="s">
        <v>0</v>
      </c>
      <c r="C734" s="16">
        <f t="shared" si="84"/>
        <v>4</v>
      </c>
      <c r="E734" t="str">
        <f t="shared" si="82"/>
        <v>January 4</v>
      </c>
      <c r="F734" s="16">
        <f t="shared" si="76"/>
        <v>734</v>
      </c>
      <c r="G734" t="str">
        <f t="shared" si="80"/>
        <v>January</v>
      </c>
      <c r="H734" s="16">
        <f t="shared" si="81"/>
        <v>4</v>
      </c>
    </row>
    <row r="735" spans="1:8" x14ac:dyDescent="0.2">
      <c r="A735" s="16">
        <f t="shared" si="83"/>
        <v>5</v>
      </c>
      <c r="B735" t="s">
        <v>0</v>
      </c>
      <c r="C735" s="16">
        <f t="shared" si="84"/>
        <v>5</v>
      </c>
      <c r="E735" t="str">
        <f t="shared" si="82"/>
        <v>January 5</v>
      </c>
      <c r="F735" s="16">
        <f t="shared" si="76"/>
        <v>735</v>
      </c>
      <c r="G735" t="str">
        <f t="shared" si="80"/>
        <v>January</v>
      </c>
      <c r="H735" s="16">
        <f t="shared" si="81"/>
        <v>5</v>
      </c>
    </row>
    <row r="736" spans="1:8" x14ac:dyDescent="0.2">
      <c r="A736" s="16">
        <f t="shared" si="83"/>
        <v>6</v>
      </c>
      <c r="B736" t="s">
        <v>0</v>
      </c>
      <c r="C736" s="16">
        <f t="shared" si="84"/>
        <v>6</v>
      </c>
      <c r="E736" t="str">
        <f t="shared" si="82"/>
        <v>January 6</v>
      </c>
      <c r="F736" s="16">
        <f t="shared" si="76"/>
        <v>736</v>
      </c>
      <c r="G736" t="str">
        <f t="shared" si="80"/>
        <v>January</v>
      </c>
      <c r="H736" s="16">
        <f t="shared" si="81"/>
        <v>6</v>
      </c>
    </row>
    <row r="737" spans="1:8" x14ac:dyDescent="0.2">
      <c r="A737" s="16">
        <f t="shared" si="83"/>
        <v>7</v>
      </c>
      <c r="B737" t="s">
        <v>0</v>
      </c>
      <c r="C737" s="16">
        <f t="shared" si="84"/>
        <v>7</v>
      </c>
      <c r="E737" t="str">
        <f t="shared" si="82"/>
        <v>January 7</v>
      </c>
      <c r="F737" s="16">
        <f t="shared" si="76"/>
        <v>737</v>
      </c>
      <c r="G737" t="str">
        <f t="shared" si="80"/>
        <v>January</v>
      </c>
      <c r="H737" s="16">
        <f t="shared" si="81"/>
        <v>7</v>
      </c>
    </row>
    <row r="738" spans="1:8" x14ac:dyDescent="0.2">
      <c r="A738" s="16">
        <f t="shared" si="83"/>
        <v>8</v>
      </c>
      <c r="B738" t="s">
        <v>0</v>
      </c>
      <c r="C738" s="16">
        <f t="shared" si="84"/>
        <v>8</v>
      </c>
      <c r="E738" t="str">
        <f t="shared" si="82"/>
        <v>January 8</v>
      </c>
      <c r="F738" s="16">
        <f t="shared" si="76"/>
        <v>738</v>
      </c>
      <c r="G738" t="str">
        <f t="shared" si="80"/>
        <v>January</v>
      </c>
      <c r="H738" s="16">
        <f t="shared" si="81"/>
        <v>8</v>
      </c>
    </row>
    <row r="739" spans="1:8" x14ac:dyDescent="0.2">
      <c r="A739" s="16">
        <f t="shared" si="83"/>
        <v>9</v>
      </c>
      <c r="B739" t="s">
        <v>0</v>
      </c>
      <c r="C739" s="16">
        <f t="shared" si="84"/>
        <v>9</v>
      </c>
      <c r="E739" t="str">
        <f t="shared" si="82"/>
        <v>January 9</v>
      </c>
      <c r="F739" s="16">
        <f t="shared" si="76"/>
        <v>739</v>
      </c>
      <c r="G739" t="str">
        <f t="shared" si="80"/>
        <v>January</v>
      </c>
      <c r="H739" s="16">
        <f t="shared" si="81"/>
        <v>9</v>
      </c>
    </row>
    <row r="740" spans="1:8" x14ac:dyDescent="0.2">
      <c r="A740" s="16">
        <f t="shared" si="83"/>
        <v>10</v>
      </c>
      <c r="B740" t="s">
        <v>0</v>
      </c>
      <c r="C740" s="16">
        <f t="shared" si="84"/>
        <v>10</v>
      </c>
      <c r="E740" t="str">
        <f t="shared" si="82"/>
        <v>January 10</v>
      </c>
      <c r="F740" s="16">
        <f t="shared" si="76"/>
        <v>740</v>
      </c>
      <c r="G740" t="str">
        <f t="shared" si="80"/>
        <v>January</v>
      </c>
      <c r="H740" s="16">
        <f t="shared" si="81"/>
        <v>10</v>
      </c>
    </row>
    <row r="741" spans="1:8" x14ac:dyDescent="0.2">
      <c r="A741" s="16">
        <f t="shared" si="83"/>
        <v>11</v>
      </c>
      <c r="B741" t="s">
        <v>0</v>
      </c>
      <c r="C741" s="16">
        <f t="shared" si="84"/>
        <v>11</v>
      </c>
      <c r="E741" t="str">
        <f t="shared" si="82"/>
        <v>January 11</v>
      </c>
      <c r="F741" s="16">
        <f t="shared" si="76"/>
        <v>741</v>
      </c>
      <c r="G741" t="str">
        <f t="shared" si="80"/>
        <v>January</v>
      </c>
      <c r="H741" s="16">
        <f t="shared" si="81"/>
        <v>11</v>
      </c>
    </row>
    <row r="742" spans="1:8" x14ac:dyDescent="0.2">
      <c r="A742" s="16">
        <f t="shared" si="83"/>
        <v>12</v>
      </c>
      <c r="B742" t="s">
        <v>0</v>
      </c>
      <c r="C742" s="16">
        <f t="shared" si="84"/>
        <v>12</v>
      </c>
      <c r="E742" t="str">
        <f t="shared" si="82"/>
        <v>January 12</v>
      </c>
      <c r="F742" s="16">
        <f t="shared" si="76"/>
        <v>742</v>
      </c>
      <c r="G742" t="str">
        <f t="shared" si="80"/>
        <v>January</v>
      </c>
      <c r="H742" s="16">
        <f t="shared" si="81"/>
        <v>12</v>
      </c>
    </row>
    <row r="743" spans="1:8" x14ac:dyDescent="0.2">
      <c r="A743" s="16">
        <f t="shared" si="83"/>
        <v>13</v>
      </c>
      <c r="B743" t="s">
        <v>0</v>
      </c>
      <c r="C743" s="16">
        <f t="shared" si="84"/>
        <v>13</v>
      </c>
      <c r="E743" t="str">
        <f t="shared" si="82"/>
        <v>January 13</v>
      </c>
      <c r="F743" s="16">
        <f t="shared" si="76"/>
        <v>743</v>
      </c>
      <c r="G743" t="str">
        <f t="shared" si="80"/>
        <v>January</v>
      </c>
      <c r="H743" s="16">
        <f t="shared" si="81"/>
        <v>13</v>
      </c>
    </row>
    <row r="744" spans="1:8" x14ac:dyDescent="0.2">
      <c r="A744" s="16">
        <f t="shared" si="83"/>
        <v>14</v>
      </c>
      <c r="B744" t="s">
        <v>0</v>
      </c>
      <c r="C744" s="16">
        <f t="shared" si="84"/>
        <v>14</v>
      </c>
      <c r="E744" t="str">
        <f t="shared" si="82"/>
        <v>January 14</v>
      </c>
      <c r="F744" s="16">
        <f t="shared" si="76"/>
        <v>744</v>
      </c>
      <c r="G744" t="str">
        <f t="shared" si="80"/>
        <v>January</v>
      </c>
      <c r="H744" s="16">
        <f t="shared" si="81"/>
        <v>14</v>
      </c>
    </row>
    <row r="745" spans="1:8" x14ac:dyDescent="0.2">
      <c r="A745" s="16">
        <f t="shared" si="83"/>
        <v>15</v>
      </c>
      <c r="B745" t="s">
        <v>0</v>
      </c>
      <c r="C745" s="16">
        <f t="shared" si="84"/>
        <v>15</v>
      </c>
      <c r="E745" t="str">
        <f t="shared" si="82"/>
        <v>January 15</v>
      </c>
      <c r="F745" s="16">
        <f t="shared" si="76"/>
        <v>745</v>
      </c>
      <c r="G745" t="str">
        <f t="shared" si="80"/>
        <v>January</v>
      </c>
      <c r="H745" s="16">
        <f t="shared" si="81"/>
        <v>15</v>
      </c>
    </row>
    <row r="746" spans="1:8" x14ac:dyDescent="0.2">
      <c r="A746" s="16">
        <f t="shared" si="83"/>
        <v>16</v>
      </c>
      <c r="B746" t="s">
        <v>0</v>
      </c>
      <c r="C746" s="16">
        <f t="shared" si="84"/>
        <v>16</v>
      </c>
      <c r="E746" t="str">
        <f t="shared" si="82"/>
        <v>January 16</v>
      </c>
      <c r="F746" s="16">
        <f t="shared" si="76"/>
        <v>746</v>
      </c>
      <c r="G746" t="str">
        <f t="shared" si="80"/>
        <v>January</v>
      </c>
      <c r="H746" s="16">
        <f t="shared" si="81"/>
        <v>16</v>
      </c>
    </row>
    <row r="747" spans="1:8" x14ac:dyDescent="0.2">
      <c r="A747" s="16">
        <f t="shared" si="83"/>
        <v>17</v>
      </c>
      <c r="B747" t="s">
        <v>0</v>
      </c>
      <c r="C747" s="16">
        <f t="shared" si="84"/>
        <v>17</v>
      </c>
      <c r="E747" t="str">
        <f t="shared" si="82"/>
        <v>January 17</v>
      </c>
      <c r="F747" s="16">
        <f t="shared" si="76"/>
        <v>747</v>
      </c>
      <c r="G747" t="str">
        <f t="shared" si="80"/>
        <v>January</v>
      </c>
      <c r="H747" s="16">
        <f t="shared" si="81"/>
        <v>17</v>
      </c>
    </row>
    <row r="748" spans="1:8" x14ac:dyDescent="0.2">
      <c r="A748" s="16">
        <f t="shared" si="83"/>
        <v>18</v>
      </c>
      <c r="B748" t="s">
        <v>0</v>
      </c>
      <c r="C748" s="16">
        <f t="shared" si="84"/>
        <v>18</v>
      </c>
      <c r="E748" t="str">
        <f t="shared" si="82"/>
        <v>January 18</v>
      </c>
      <c r="F748" s="16">
        <f t="shared" si="76"/>
        <v>748</v>
      </c>
      <c r="G748" t="str">
        <f t="shared" si="80"/>
        <v>January</v>
      </c>
      <c r="H748" s="16">
        <f t="shared" si="81"/>
        <v>18</v>
      </c>
    </row>
    <row r="749" spans="1:8" x14ac:dyDescent="0.2">
      <c r="A749" s="16">
        <f t="shared" si="83"/>
        <v>19</v>
      </c>
      <c r="B749" t="s">
        <v>0</v>
      </c>
      <c r="C749" s="16">
        <f t="shared" si="84"/>
        <v>19</v>
      </c>
      <c r="E749" t="str">
        <f t="shared" si="82"/>
        <v>January 19</v>
      </c>
      <c r="F749" s="16">
        <f t="shared" si="76"/>
        <v>749</v>
      </c>
      <c r="G749" t="str">
        <f t="shared" si="80"/>
        <v>January</v>
      </c>
      <c r="H749" s="16">
        <f t="shared" si="81"/>
        <v>19</v>
      </c>
    </row>
    <row r="750" spans="1:8" x14ac:dyDescent="0.2">
      <c r="A750" s="16">
        <f t="shared" si="83"/>
        <v>20</v>
      </c>
      <c r="B750" t="s">
        <v>0</v>
      </c>
      <c r="C750" s="16">
        <f t="shared" si="84"/>
        <v>20</v>
      </c>
      <c r="E750" t="str">
        <f t="shared" si="82"/>
        <v>January 20</v>
      </c>
      <c r="F750" s="16">
        <f t="shared" si="76"/>
        <v>750</v>
      </c>
      <c r="G750" t="str">
        <f t="shared" si="80"/>
        <v>January</v>
      </c>
      <c r="H750" s="16">
        <f t="shared" si="81"/>
        <v>20</v>
      </c>
    </row>
    <row r="751" spans="1:8" x14ac:dyDescent="0.2">
      <c r="A751" s="16">
        <f t="shared" si="83"/>
        <v>21</v>
      </c>
      <c r="B751" t="s">
        <v>0</v>
      </c>
      <c r="C751" s="16">
        <f t="shared" si="84"/>
        <v>21</v>
      </c>
      <c r="E751" t="str">
        <f t="shared" si="82"/>
        <v>January 21</v>
      </c>
      <c r="F751" s="16">
        <f t="shared" si="76"/>
        <v>751</v>
      </c>
      <c r="G751" t="str">
        <f t="shared" si="80"/>
        <v>January</v>
      </c>
      <c r="H751" s="16">
        <f t="shared" si="81"/>
        <v>21</v>
      </c>
    </row>
    <row r="752" spans="1:8" x14ac:dyDescent="0.2">
      <c r="A752" s="16">
        <f t="shared" si="83"/>
        <v>22</v>
      </c>
      <c r="B752" t="s">
        <v>0</v>
      </c>
      <c r="C752" s="16">
        <f t="shared" si="84"/>
        <v>22</v>
      </c>
      <c r="E752" t="str">
        <f t="shared" si="82"/>
        <v>January 22</v>
      </c>
      <c r="F752" s="16">
        <f t="shared" ref="F752:F815" si="85">F751+1</f>
        <v>752</v>
      </c>
      <c r="G752" t="str">
        <f t="shared" si="80"/>
        <v>January</v>
      </c>
      <c r="H752" s="16">
        <f t="shared" si="81"/>
        <v>22</v>
      </c>
    </row>
    <row r="753" spans="1:8" x14ac:dyDescent="0.2">
      <c r="A753" s="16">
        <f t="shared" si="83"/>
        <v>23</v>
      </c>
      <c r="B753" t="s">
        <v>0</v>
      </c>
      <c r="C753" s="16">
        <f t="shared" si="84"/>
        <v>23</v>
      </c>
      <c r="E753" t="str">
        <f t="shared" si="82"/>
        <v>January 23</v>
      </c>
      <c r="F753" s="16">
        <f t="shared" si="85"/>
        <v>753</v>
      </c>
      <c r="G753" t="str">
        <f t="shared" si="80"/>
        <v>January</v>
      </c>
      <c r="H753" s="16">
        <f t="shared" si="81"/>
        <v>23</v>
      </c>
    </row>
    <row r="754" spans="1:8" x14ac:dyDescent="0.2">
      <c r="A754" s="16">
        <f t="shared" si="83"/>
        <v>24</v>
      </c>
      <c r="B754" t="s">
        <v>0</v>
      </c>
      <c r="C754" s="16">
        <f t="shared" si="84"/>
        <v>24</v>
      </c>
      <c r="E754" t="str">
        <f t="shared" si="82"/>
        <v>January 24</v>
      </c>
      <c r="F754" s="16">
        <f t="shared" si="85"/>
        <v>754</v>
      </c>
      <c r="G754" t="str">
        <f t="shared" si="80"/>
        <v>January</v>
      </c>
      <c r="H754" s="16">
        <f t="shared" si="81"/>
        <v>24</v>
      </c>
    </row>
    <row r="755" spans="1:8" x14ac:dyDescent="0.2">
      <c r="A755" s="16">
        <f t="shared" si="83"/>
        <v>25</v>
      </c>
      <c r="B755" t="s">
        <v>0</v>
      </c>
      <c r="C755" s="16">
        <f t="shared" si="84"/>
        <v>25</v>
      </c>
      <c r="E755" t="str">
        <f t="shared" si="82"/>
        <v>January 25</v>
      </c>
      <c r="F755" s="16">
        <f t="shared" si="85"/>
        <v>755</v>
      </c>
      <c r="G755" t="str">
        <f t="shared" si="80"/>
        <v>January</v>
      </c>
      <c r="H755" s="16">
        <f t="shared" si="81"/>
        <v>25</v>
      </c>
    </row>
    <row r="756" spans="1:8" x14ac:dyDescent="0.2">
      <c r="A756" s="16">
        <f t="shared" si="83"/>
        <v>26</v>
      </c>
      <c r="B756" t="s">
        <v>0</v>
      </c>
      <c r="C756" s="16">
        <f t="shared" si="84"/>
        <v>26</v>
      </c>
      <c r="E756" t="str">
        <f t="shared" si="82"/>
        <v>January 26</v>
      </c>
      <c r="F756" s="16">
        <f t="shared" si="85"/>
        <v>756</v>
      </c>
      <c r="G756" t="str">
        <f t="shared" si="80"/>
        <v>January</v>
      </c>
      <c r="H756" s="16">
        <f t="shared" si="81"/>
        <v>26</v>
      </c>
    </row>
    <row r="757" spans="1:8" x14ac:dyDescent="0.2">
      <c r="A757" s="16">
        <f t="shared" si="83"/>
        <v>27</v>
      </c>
      <c r="B757" t="s">
        <v>0</v>
      </c>
      <c r="C757" s="16">
        <f t="shared" si="84"/>
        <v>27</v>
      </c>
      <c r="E757" t="str">
        <f t="shared" si="82"/>
        <v>January 27</v>
      </c>
      <c r="F757" s="16">
        <f t="shared" si="85"/>
        <v>757</v>
      </c>
      <c r="G757" t="str">
        <f t="shared" si="80"/>
        <v>January</v>
      </c>
      <c r="H757" s="16">
        <f t="shared" si="81"/>
        <v>27</v>
      </c>
    </row>
    <row r="758" spans="1:8" x14ac:dyDescent="0.2">
      <c r="A758" s="16">
        <f t="shared" si="83"/>
        <v>28</v>
      </c>
      <c r="B758" t="s">
        <v>0</v>
      </c>
      <c r="C758" s="16">
        <f t="shared" si="84"/>
        <v>28</v>
      </c>
      <c r="E758" t="str">
        <f t="shared" si="82"/>
        <v>January 28</v>
      </c>
      <c r="F758" s="16">
        <f t="shared" si="85"/>
        <v>758</v>
      </c>
      <c r="G758" t="str">
        <f t="shared" si="80"/>
        <v>January</v>
      </c>
      <c r="H758" s="16">
        <f t="shared" si="81"/>
        <v>28</v>
      </c>
    </row>
    <row r="759" spans="1:8" x14ac:dyDescent="0.2">
      <c r="A759" s="16">
        <f t="shared" si="83"/>
        <v>29</v>
      </c>
      <c r="B759" t="s">
        <v>0</v>
      </c>
      <c r="C759" s="16">
        <f t="shared" si="84"/>
        <v>29</v>
      </c>
      <c r="E759" t="str">
        <f t="shared" si="82"/>
        <v>January 29</v>
      </c>
      <c r="F759" s="16">
        <f t="shared" si="85"/>
        <v>759</v>
      </c>
      <c r="G759" t="str">
        <f t="shared" si="80"/>
        <v>January</v>
      </c>
      <c r="H759" s="16">
        <f t="shared" si="81"/>
        <v>29</v>
      </c>
    </row>
    <row r="760" spans="1:8" x14ac:dyDescent="0.2">
      <c r="A760" s="16">
        <f t="shared" si="83"/>
        <v>30</v>
      </c>
      <c r="B760" t="s">
        <v>0</v>
      </c>
      <c r="C760" s="16">
        <f t="shared" si="84"/>
        <v>30</v>
      </c>
      <c r="E760" t="str">
        <f t="shared" si="82"/>
        <v>January 30</v>
      </c>
      <c r="F760" s="16">
        <f t="shared" si="85"/>
        <v>760</v>
      </c>
      <c r="G760" t="str">
        <f t="shared" si="80"/>
        <v>January</v>
      </c>
      <c r="H760" s="16">
        <f t="shared" si="81"/>
        <v>30</v>
      </c>
    </row>
    <row r="761" spans="1:8" x14ac:dyDescent="0.2">
      <c r="A761" s="16">
        <f t="shared" si="83"/>
        <v>31</v>
      </c>
      <c r="B761" t="s">
        <v>0</v>
      </c>
      <c r="C761" s="16">
        <f t="shared" si="84"/>
        <v>31</v>
      </c>
      <c r="D761" s="16">
        <v>31</v>
      </c>
      <c r="E761" t="str">
        <f t="shared" si="82"/>
        <v>January 31</v>
      </c>
      <c r="F761" s="16">
        <f t="shared" si="85"/>
        <v>761</v>
      </c>
      <c r="G761" t="str">
        <f t="shared" si="80"/>
        <v>January</v>
      </c>
      <c r="H761" s="16">
        <f t="shared" si="81"/>
        <v>31</v>
      </c>
    </row>
    <row r="762" spans="1:8" x14ac:dyDescent="0.2">
      <c r="A762" s="16">
        <f t="shared" si="83"/>
        <v>32</v>
      </c>
      <c r="B762" t="s">
        <v>1</v>
      </c>
      <c r="C762" s="16">
        <v>1</v>
      </c>
      <c r="E762" t="str">
        <f t="shared" si="82"/>
        <v>February 1</v>
      </c>
      <c r="F762" s="16">
        <f t="shared" si="85"/>
        <v>762</v>
      </c>
      <c r="G762" t="str">
        <f t="shared" si="80"/>
        <v>February</v>
      </c>
      <c r="H762" s="16">
        <f t="shared" si="81"/>
        <v>1</v>
      </c>
    </row>
    <row r="763" spans="1:8" x14ac:dyDescent="0.2">
      <c r="A763" s="16">
        <f t="shared" si="83"/>
        <v>33</v>
      </c>
      <c r="B763" t="s">
        <v>1</v>
      </c>
      <c r="C763" s="16">
        <f>C762+1</f>
        <v>2</v>
      </c>
      <c r="E763" t="str">
        <f t="shared" si="82"/>
        <v>February 2</v>
      </c>
      <c r="F763" s="16">
        <f t="shared" si="85"/>
        <v>763</v>
      </c>
      <c r="G763" t="str">
        <f t="shared" si="80"/>
        <v>February</v>
      </c>
      <c r="H763" s="16">
        <f t="shared" si="81"/>
        <v>2</v>
      </c>
    </row>
    <row r="764" spans="1:8" x14ac:dyDescent="0.2">
      <c r="A764" s="16">
        <f t="shared" si="83"/>
        <v>34</v>
      </c>
      <c r="B764" t="s">
        <v>1</v>
      </c>
      <c r="C764" s="16">
        <f t="shared" ref="C764:C788" si="86">C763+1</f>
        <v>3</v>
      </c>
      <c r="E764" t="str">
        <f t="shared" si="82"/>
        <v>February 3</v>
      </c>
      <c r="F764" s="16">
        <f t="shared" si="85"/>
        <v>764</v>
      </c>
      <c r="G764" t="str">
        <f t="shared" si="80"/>
        <v>February</v>
      </c>
      <c r="H764" s="16">
        <f t="shared" si="81"/>
        <v>3</v>
      </c>
    </row>
    <row r="765" spans="1:8" x14ac:dyDescent="0.2">
      <c r="A765" s="16">
        <f t="shared" si="83"/>
        <v>35</v>
      </c>
      <c r="B765" t="s">
        <v>1</v>
      </c>
      <c r="C765" s="16">
        <f t="shared" si="86"/>
        <v>4</v>
      </c>
      <c r="E765" t="str">
        <f t="shared" si="82"/>
        <v>February 4</v>
      </c>
      <c r="F765" s="16">
        <f t="shared" si="85"/>
        <v>765</v>
      </c>
      <c r="G765" t="str">
        <f t="shared" si="80"/>
        <v>February</v>
      </c>
      <c r="H765" s="16">
        <f t="shared" si="81"/>
        <v>4</v>
      </c>
    </row>
    <row r="766" spans="1:8" x14ac:dyDescent="0.2">
      <c r="A766" s="16">
        <f t="shared" si="83"/>
        <v>36</v>
      </c>
      <c r="B766" t="s">
        <v>1</v>
      </c>
      <c r="C766" s="16">
        <f t="shared" si="86"/>
        <v>5</v>
      </c>
      <c r="E766" t="str">
        <f t="shared" si="82"/>
        <v>February 5</v>
      </c>
      <c r="F766" s="16">
        <f t="shared" si="85"/>
        <v>766</v>
      </c>
      <c r="G766" t="str">
        <f t="shared" si="80"/>
        <v>February</v>
      </c>
      <c r="H766" s="16">
        <f t="shared" si="81"/>
        <v>5</v>
      </c>
    </row>
    <row r="767" spans="1:8" x14ac:dyDescent="0.2">
      <c r="A767" s="16">
        <f t="shared" si="83"/>
        <v>37</v>
      </c>
      <c r="B767" t="s">
        <v>1</v>
      </c>
      <c r="C767" s="16">
        <f t="shared" si="86"/>
        <v>6</v>
      </c>
      <c r="E767" t="str">
        <f t="shared" si="82"/>
        <v>February 6</v>
      </c>
      <c r="F767" s="16">
        <f t="shared" si="85"/>
        <v>767</v>
      </c>
      <c r="G767" t="str">
        <f t="shared" si="80"/>
        <v>February</v>
      </c>
      <c r="H767" s="16">
        <f t="shared" si="81"/>
        <v>6</v>
      </c>
    </row>
    <row r="768" spans="1:8" x14ac:dyDescent="0.2">
      <c r="A768" s="16">
        <f t="shared" si="83"/>
        <v>38</v>
      </c>
      <c r="B768" t="s">
        <v>1</v>
      </c>
      <c r="C768" s="16">
        <f t="shared" si="86"/>
        <v>7</v>
      </c>
      <c r="E768" t="str">
        <f t="shared" si="82"/>
        <v>February 7</v>
      </c>
      <c r="F768" s="16">
        <f t="shared" si="85"/>
        <v>768</v>
      </c>
      <c r="G768" t="str">
        <f t="shared" si="80"/>
        <v>February</v>
      </c>
      <c r="H768" s="16">
        <f t="shared" si="81"/>
        <v>7</v>
      </c>
    </row>
    <row r="769" spans="1:8" x14ac:dyDescent="0.2">
      <c r="A769" s="16">
        <f t="shared" si="83"/>
        <v>39</v>
      </c>
      <c r="B769" t="s">
        <v>1</v>
      </c>
      <c r="C769" s="16">
        <f t="shared" si="86"/>
        <v>8</v>
      </c>
      <c r="E769" t="str">
        <f t="shared" si="82"/>
        <v>February 8</v>
      </c>
      <c r="F769" s="16">
        <f t="shared" si="85"/>
        <v>769</v>
      </c>
      <c r="G769" t="str">
        <f t="shared" si="80"/>
        <v>February</v>
      </c>
      <c r="H769" s="16">
        <f t="shared" si="81"/>
        <v>8</v>
      </c>
    </row>
    <row r="770" spans="1:8" x14ac:dyDescent="0.2">
      <c r="A770" s="16">
        <f t="shared" si="83"/>
        <v>40</v>
      </c>
      <c r="B770" t="s">
        <v>1</v>
      </c>
      <c r="C770" s="16">
        <f t="shared" si="86"/>
        <v>9</v>
      </c>
      <c r="E770" t="str">
        <f t="shared" si="82"/>
        <v>February 9</v>
      </c>
      <c r="F770" s="16">
        <f t="shared" si="85"/>
        <v>770</v>
      </c>
      <c r="G770" t="str">
        <f t="shared" si="80"/>
        <v>February</v>
      </c>
      <c r="H770" s="16">
        <f t="shared" si="81"/>
        <v>9</v>
      </c>
    </row>
    <row r="771" spans="1:8" x14ac:dyDescent="0.2">
      <c r="A771" s="16">
        <f t="shared" si="83"/>
        <v>41</v>
      </c>
      <c r="B771" t="s">
        <v>1</v>
      </c>
      <c r="C771" s="16">
        <f t="shared" si="86"/>
        <v>10</v>
      </c>
      <c r="E771" t="str">
        <f t="shared" si="82"/>
        <v>February 10</v>
      </c>
      <c r="F771" s="16">
        <f t="shared" si="85"/>
        <v>771</v>
      </c>
      <c r="G771" t="str">
        <f t="shared" si="80"/>
        <v>February</v>
      </c>
      <c r="H771" s="16">
        <f t="shared" si="81"/>
        <v>10</v>
      </c>
    </row>
    <row r="772" spans="1:8" x14ac:dyDescent="0.2">
      <c r="A772" s="16">
        <f t="shared" si="83"/>
        <v>42</v>
      </c>
      <c r="B772" t="s">
        <v>1</v>
      </c>
      <c r="C772" s="16">
        <f t="shared" si="86"/>
        <v>11</v>
      </c>
      <c r="E772" t="str">
        <f t="shared" si="82"/>
        <v>February 11</v>
      </c>
      <c r="F772" s="16">
        <f t="shared" si="85"/>
        <v>772</v>
      </c>
      <c r="G772" t="str">
        <f t="shared" si="80"/>
        <v>February</v>
      </c>
      <c r="H772" s="16">
        <f t="shared" si="81"/>
        <v>11</v>
      </c>
    </row>
    <row r="773" spans="1:8" x14ac:dyDescent="0.2">
      <c r="A773" s="16">
        <f t="shared" si="83"/>
        <v>43</v>
      </c>
      <c r="B773" t="s">
        <v>1</v>
      </c>
      <c r="C773" s="16">
        <f t="shared" si="86"/>
        <v>12</v>
      </c>
      <c r="E773" t="str">
        <f t="shared" si="82"/>
        <v>February 12</v>
      </c>
      <c r="F773" s="16">
        <f t="shared" si="85"/>
        <v>773</v>
      </c>
      <c r="G773" t="str">
        <f t="shared" si="80"/>
        <v>February</v>
      </c>
      <c r="H773" s="16">
        <f t="shared" si="81"/>
        <v>12</v>
      </c>
    </row>
    <row r="774" spans="1:8" x14ac:dyDescent="0.2">
      <c r="A774" s="16">
        <f t="shared" si="83"/>
        <v>44</v>
      </c>
      <c r="B774" t="s">
        <v>1</v>
      </c>
      <c r="C774" s="16">
        <f t="shared" si="86"/>
        <v>13</v>
      </c>
      <c r="E774" t="str">
        <f t="shared" si="82"/>
        <v>February 13</v>
      </c>
      <c r="F774" s="16">
        <f t="shared" si="85"/>
        <v>774</v>
      </c>
      <c r="G774" t="str">
        <f t="shared" si="80"/>
        <v>February</v>
      </c>
      <c r="H774" s="16">
        <f t="shared" si="81"/>
        <v>13</v>
      </c>
    </row>
    <row r="775" spans="1:8" x14ac:dyDescent="0.2">
      <c r="A775" s="16">
        <f t="shared" si="83"/>
        <v>45</v>
      </c>
      <c r="B775" t="s">
        <v>1</v>
      </c>
      <c r="C775" s="16">
        <f t="shared" si="86"/>
        <v>14</v>
      </c>
      <c r="E775" t="str">
        <f t="shared" si="82"/>
        <v>February 14</v>
      </c>
      <c r="F775" s="16">
        <f t="shared" si="85"/>
        <v>775</v>
      </c>
      <c r="G775" t="str">
        <f t="shared" si="80"/>
        <v>February</v>
      </c>
      <c r="H775" s="16">
        <f t="shared" si="81"/>
        <v>14</v>
      </c>
    </row>
    <row r="776" spans="1:8" x14ac:dyDescent="0.2">
      <c r="A776" s="16">
        <f t="shared" si="83"/>
        <v>46</v>
      </c>
      <c r="B776" t="s">
        <v>1</v>
      </c>
      <c r="C776" s="16">
        <f t="shared" si="86"/>
        <v>15</v>
      </c>
      <c r="E776" t="str">
        <f t="shared" si="82"/>
        <v>February 15</v>
      </c>
      <c r="F776" s="16">
        <f t="shared" si="85"/>
        <v>776</v>
      </c>
      <c r="G776" t="str">
        <f t="shared" si="80"/>
        <v>February</v>
      </c>
      <c r="H776" s="16">
        <f t="shared" si="81"/>
        <v>15</v>
      </c>
    </row>
    <row r="777" spans="1:8" x14ac:dyDescent="0.2">
      <c r="A777" s="16">
        <f t="shared" si="83"/>
        <v>47</v>
      </c>
      <c r="B777" t="s">
        <v>1</v>
      </c>
      <c r="C777" s="16">
        <f t="shared" si="86"/>
        <v>16</v>
      </c>
      <c r="E777" t="str">
        <f t="shared" si="82"/>
        <v>February 16</v>
      </c>
      <c r="F777" s="16">
        <f t="shared" si="85"/>
        <v>777</v>
      </c>
      <c r="G777" t="str">
        <f t="shared" si="80"/>
        <v>February</v>
      </c>
      <c r="H777" s="16">
        <f t="shared" si="81"/>
        <v>16</v>
      </c>
    </row>
    <row r="778" spans="1:8" x14ac:dyDescent="0.2">
      <c r="A778" s="16">
        <f t="shared" si="83"/>
        <v>48</v>
      </c>
      <c r="B778" t="s">
        <v>1</v>
      </c>
      <c r="C778" s="16">
        <f t="shared" si="86"/>
        <v>17</v>
      </c>
      <c r="E778" t="str">
        <f t="shared" si="82"/>
        <v>February 17</v>
      </c>
      <c r="F778" s="16">
        <f t="shared" si="85"/>
        <v>778</v>
      </c>
      <c r="G778" t="str">
        <f t="shared" si="80"/>
        <v>February</v>
      </c>
      <c r="H778" s="16">
        <f t="shared" si="81"/>
        <v>17</v>
      </c>
    </row>
    <row r="779" spans="1:8" x14ac:dyDescent="0.2">
      <c r="A779" s="16">
        <f t="shared" si="83"/>
        <v>49</v>
      </c>
      <c r="B779" t="s">
        <v>1</v>
      </c>
      <c r="C779" s="16">
        <f t="shared" si="86"/>
        <v>18</v>
      </c>
      <c r="E779" t="str">
        <f t="shared" si="82"/>
        <v>February 18</v>
      </c>
      <c r="F779" s="16">
        <f t="shared" si="85"/>
        <v>779</v>
      </c>
      <c r="G779" t="str">
        <f t="shared" si="80"/>
        <v>February</v>
      </c>
      <c r="H779" s="16">
        <f t="shared" si="81"/>
        <v>18</v>
      </c>
    </row>
    <row r="780" spans="1:8" x14ac:dyDescent="0.2">
      <c r="A780" s="16">
        <f t="shared" si="83"/>
        <v>50</v>
      </c>
      <c r="B780" t="s">
        <v>1</v>
      </c>
      <c r="C780" s="16">
        <f t="shared" si="86"/>
        <v>19</v>
      </c>
      <c r="E780" t="str">
        <f t="shared" si="82"/>
        <v>February 19</v>
      </c>
      <c r="F780" s="16">
        <f t="shared" si="85"/>
        <v>780</v>
      </c>
      <c r="G780" t="str">
        <f t="shared" si="80"/>
        <v>February</v>
      </c>
      <c r="H780" s="16">
        <f t="shared" si="81"/>
        <v>19</v>
      </c>
    </row>
    <row r="781" spans="1:8" x14ac:dyDescent="0.2">
      <c r="A781" s="16">
        <f t="shared" si="83"/>
        <v>51</v>
      </c>
      <c r="B781" t="s">
        <v>1</v>
      </c>
      <c r="C781" s="16">
        <f t="shared" si="86"/>
        <v>20</v>
      </c>
      <c r="E781" t="str">
        <f t="shared" si="82"/>
        <v>February 20</v>
      </c>
      <c r="F781" s="16">
        <f t="shared" si="85"/>
        <v>781</v>
      </c>
      <c r="G781" t="str">
        <f t="shared" si="80"/>
        <v>February</v>
      </c>
      <c r="H781" s="16">
        <f t="shared" si="81"/>
        <v>20</v>
      </c>
    </row>
    <row r="782" spans="1:8" x14ac:dyDescent="0.2">
      <c r="A782" s="16">
        <f t="shared" si="83"/>
        <v>52</v>
      </c>
      <c r="B782" t="s">
        <v>1</v>
      </c>
      <c r="C782" s="16">
        <f t="shared" si="86"/>
        <v>21</v>
      </c>
      <c r="E782" t="str">
        <f t="shared" si="82"/>
        <v>February 21</v>
      </c>
      <c r="F782" s="16">
        <f t="shared" si="85"/>
        <v>782</v>
      </c>
      <c r="G782" t="str">
        <f t="shared" si="80"/>
        <v>February</v>
      </c>
      <c r="H782" s="16">
        <f t="shared" si="81"/>
        <v>21</v>
      </c>
    </row>
    <row r="783" spans="1:8" x14ac:dyDescent="0.2">
      <c r="A783" s="16">
        <f t="shared" si="83"/>
        <v>53</v>
      </c>
      <c r="B783" t="s">
        <v>1</v>
      </c>
      <c r="C783" s="16">
        <f t="shared" si="86"/>
        <v>22</v>
      </c>
      <c r="E783" t="str">
        <f t="shared" si="82"/>
        <v>February 22</v>
      </c>
      <c r="F783" s="16">
        <f t="shared" si="85"/>
        <v>783</v>
      </c>
      <c r="G783" t="str">
        <f t="shared" si="80"/>
        <v>February</v>
      </c>
      <c r="H783" s="16">
        <f t="shared" si="81"/>
        <v>22</v>
      </c>
    </row>
    <row r="784" spans="1:8" x14ac:dyDescent="0.2">
      <c r="A784" s="16">
        <f t="shared" si="83"/>
        <v>54</v>
      </c>
      <c r="B784" t="s">
        <v>1</v>
      </c>
      <c r="C784" s="16">
        <f t="shared" si="86"/>
        <v>23</v>
      </c>
      <c r="E784" t="str">
        <f t="shared" si="82"/>
        <v>February 23</v>
      </c>
      <c r="F784" s="16">
        <f t="shared" si="85"/>
        <v>784</v>
      </c>
      <c r="G784" t="str">
        <f t="shared" si="80"/>
        <v>February</v>
      </c>
      <c r="H784" s="16">
        <f t="shared" si="81"/>
        <v>23</v>
      </c>
    </row>
    <row r="785" spans="1:8" x14ac:dyDescent="0.2">
      <c r="A785" s="16">
        <f t="shared" si="83"/>
        <v>55</v>
      </c>
      <c r="B785" t="s">
        <v>1</v>
      </c>
      <c r="C785" s="16">
        <f t="shared" si="86"/>
        <v>24</v>
      </c>
      <c r="E785" t="str">
        <f t="shared" si="82"/>
        <v>February 24</v>
      </c>
      <c r="F785" s="16">
        <f t="shared" si="85"/>
        <v>785</v>
      </c>
      <c r="G785" t="str">
        <f t="shared" si="80"/>
        <v>February</v>
      </c>
      <c r="H785" s="16">
        <f t="shared" si="81"/>
        <v>24</v>
      </c>
    </row>
    <row r="786" spans="1:8" x14ac:dyDescent="0.2">
      <c r="A786" s="16">
        <f t="shared" si="83"/>
        <v>56</v>
      </c>
      <c r="B786" t="s">
        <v>1</v>
      </c>
      <c r="C786" s="16">
        <f t="shared" si="86"/>
        <v>25</v>
      </c>
      <c r="E786" t="str">
        <f t="shared" si="82"/>
        <v>February 25</v>
      </c>
      <c r="F786" s="16">
        <f t="shared" si="85"/>
        <v>786</v>
      </c>
      <c r="G786" t="str">
        <f t="shared" si="80"/>
        <v>February</v>
      </c>
      <c r="H786" s="16">
        <f t="shared" si="81"/>
        <v>25</v>
      </c>
    </row>
    <row r="787" spans="1:8" x14ac:dyDescent="0.2">
      <c r="A787" s="16">
        <f t="shared" si="83"/>
        <v>57</v>
      </c>
      <c r="B787" t="s">
        <v>1</v>
      </c>
      <c r="C787" s="16">
        <f t="shared" si="86"/>
        <v>26</v>
      </c>
      <c r="E787" t="str">
        <f t="shared" si="82"/>
        <v>February 26</v>
      </c>
      <c r="F787" s="16">
        <f t="shared" si="85"/>
        <v>787</v>
      </c>
      <c r="G787" t="str">
        <f t="shared" si="80"/>
        <v>February</v>
      </c>
      <c r="H787" s="16">
        <f t="shared" si="81"/>
        <v>26</v>
      </c>
    </row>
    <row r="788" spans="1:8" x14ac:dyDescent="0.2">
      <c r="A788" s="16">
        <f t="shared" si="83"/>
        <v>58</v>
      </c>
      <c r="B788" t="s">
        <v>1</v>
      </c>
      <c r="C788" s="16">
        <f t="shared" si="86"/>
        <v>27</v>
      </c>
      <c r="E788" t="str">
        <f t="shared" si="82"/>
        <v>February 27</v>
      </c>
      <c r="F788" s="16">
        <f t="shared" si="85"/>
        <v>788</v>
      </c>
      <c r="G788" t="str">
        <f t="shared" si="80"/>
        <v>February</v>
      </c>
      <c r="H788" s="16">
        <f t="shared" si="81"/>
        <v>27</v>
      </c>
    </row>
    <row r="789" spans="1:8" x14ac:dyDescent="0.2">
      <c r="A789" s="16">
        <f t="shared" si="83"/>
        <v>59</v>
      </c>
      <c r="B789" t="s">
        <v>1</v>
      </c>
      <c r="C789" s="16">
        <f>C788+1</f>
        <v>28</v>
      </c>
      <c r="D789" s="16">
        <v>28</v>
      </c>
      <c r="E789" t="str">
        <f t="shared" si="82"/>
        <v>February 28</v>
      </c>
      <c r="F789" s="16">
        <f t="shared" si="85"/>
        <v>789</v>
      </c>
      <c r="G789" t="str">
        <f t="shared" si="80"/>
        <v>February</v>
      </c>
      <c r="H789" s="16">
        <f t="shared" si="81"/>
        <v>28</v>
      </c>
    </row>
    <row r="790" spans="1:8" x14ac:dyDescent="0.2">
      <c r="A790" s="16">
        <f t="shared" si="83"/>
        <v>60</v>
      </c>
      <c r="B790" t="s">
        <v>2</v>
      </c>
      <c r="C790" s="16">
        <v>1</v>
      </c>
      <c r="E790" t="str">
        <f t="shared" si="82"/>
        <v>March 1</v>
      </c>
      <c r="F790" s="16">
        <f t="shared" si="85"/>
        <v>790</v>
      </c>
      <c r="G790" t="str">
        <f t="shared" si="80"/>
        <v>March</v>
      </c>
      <c r="H790" s="16">
        <f t="shared" si="81"/>
        <v>1</v>
      </c>
    </row>
    <row r="791" spans="1:8" x14ac:dyDescent="0.2">
      <c r="A791" s="16">
        <f t="shared" si="83"/>
        <v>61</v>
      </c>
      <c r="B791" t="s">
        <v>2</v>
      </c>
      <c r="C791" s="16">
        <f>C790+1</f>
        <v>2</v>
      </c>
      <c r="E791" t="str">
        <f t="shared" si="82"/>
        <v>March 2</v>
      </c>
      <c r="F791" s="16">
        <f t="shared" si="85"/>
        <v>791</v>
      </c>
      <c r="G791" t="str">
        <f t="shared" si="80"/>
        <v>March</v>
      </c>
      <c r="H791" s="16">
        <f t="shared" si="81"/>
        <v>2</v>
      </c>
    </row>
    <row r="792" spans="1:8" x14ac:dyDescent="0.2">
      <c r="A792" s="16">
        <f t="shared" si="83"/>
        <v>62</v>
      </c>
      <c r="B792" t="s">
        <v>2</v>
      </c>
      <c r="C792" s="16">
        <f t="shared" ref="C792:C820" si="87">C791+1</f>
        <v>3</v>
      </c>
      <c r="E792" t="str">
        <f t="shared" si="82"/>
        <v>March 3</v>
      </c>
      <c r="F792" s="16">
        <f t="shared" si="85"/>
        <v>792</v>
      </c>
      <c r="G792" t="str">
        <f t="shared" si="80"/>
        <v>March</v>
      </c>
      <c r="H792" s="16">
        <f t="shared" si="81"/>
        <v>3</v>
      </c>
    </row>
    <row r="793" spans="1:8" x14ac:dyDescent="0.2">
      <c r="A793" s="16">
        <f t="shared" si="83"/>
        <v>63</v>
      </c>
      <c r="B793" t="s">
        <v>2</v>
      </c>
      <c r="C793" s="16">
        <f t="shared" si="87"/>
        <v>4</v>
      </c>
      <c r="E793" t="str">
        <f t="shared" si="82"/>
        <v>March 4</v>
      </c>
      <c r="F793" s="16">
        <f t="shared" si="85"/>
        <v>793</v>
      </c>
      <c r="G793" t="str">
        <f t="shared" si="80"/>
        <v>March</v>
      </c>
      <c r="H793" s="16">
        <f t="shared" si="81"/>
        <v>4</v>
      </c>
    </row>
    <row r="794" spans="1:8" x14ac:dyDescent="0.2">
      <c r="A794" s="16">
        <f t="shared" si="83"/>
        <v>64</v>
      </c>
      <c r="B794" t="s">
        <v>2</v>
      </c>
      <c r="C794" s="16">
        <f t="shared" si="87"/>
        <v>5</v>
      </c>
      <c r="E794" t="str">
        <f t="shared" si="82"/>
        <v>March 5</v>
      </c>
      <c r="F794" s="16">
        <f t="shared" si="85"/>
        <v>794</v>
      </c>
      <c r="G794" t="str">
        <f t="shared" si="80"/>
        <v>March</v>
      </c>
      <c r="H794" s="16">
        <f t="shared" si="81"/>
        <v>5</v>
      </c>
    </row>
    <row r="795" spans="1:8" x14ac:dyDescent="0.2">
      <c r="A795" s="16">
        <f t="shared" si="83"/>
        <v>65</v>
      </c>
      <c r="B795" t="s">
        <v>2</v>
      </c>
      <c r="C795" s="16">
        <f t="shared" si="87"/>
        <v>6</v>
      </c>
      <c r="E795" t="str">
        <f t="shared" si="82"/>
        <v>March 6</v>
      </c>
      <c r="F795" s="16">
        <f t="shared" si="85"/>
        <v>795</v>
      </c>
      <c r="G795" t="str">
        <f t="shared" ref="G795:G858" si="88">B795</f>
        <v>March</v>
      </c>
      <c r="H795" s="16">
        <f t="shared" ref="H795:H858" si="89">C795</f>
        <v>6</v>
      </c>
    </row>
    <row r="796" spans="1:8" x14ac:dyDescent="0.2">
      <c r="A796" s="16">
        <f t="shared" si="83"/>
        <v>66</v>
      </c>
      <c r="B796" t="s">
        <v>2</v>
      </c>
      <c r="C796" s="16">
        <f t="shared" si="87"/>
        <v>7</v>
      </c>
      <c r="E796" t="str">
        <f t="shared" ref="E796:E859" si="90">B796 &amp; " " &amp;C796</f>
        <v>March 7</v>
      </c>
      <c r="F796" s="16">
        <f t="shared" si="85"/>
        <v>796</v>
      </c>
      <c r="G796" t="str">
        <f t="shared" si="88"/>
        <v>March</v>
      </c>
      <c r="H796" s="16">
        <f t="shared" si="89"/>
        <v>7</v>
      </c>
    </row>
    <row r="797" spans="1:8" x14ac:dyDescent="0.2">
      <c r="A797" s="16">
        <f t="shared" ref="A797:A860" si="91">A796+1</f>
        <v>67</v>
      </c>
      <c r="B797" t="s">
        <v>2</v>
      </c>
      <c r="C797" s="16">
        <f t="shared" si="87"/>
        <v>8</v>
      </c>
      <c r="E797" t="str">
        <f t="shared" si="90"/>
        <v>March 8</v>
      </c>
      <c r="F797" s="16">
        <f t="shared" si="85"/>
        <v>797</v>
      </c>
      <c r="G797" t="str">
        <f t="shared" si="88"/>
        <v>March</v>
      </c>
      <c r="H797" s="16">
        <f t="shared" si="89"/>
        <v>8</v>
      </c>
    </row>
    <row r="798" spans="1:8" x14ac:dyDescent="0.2">
      <c r="A798" s="16">
        <f t="shared" si="91"/>
        <v>68</v>
      </c>
      <c r="B798" t="s">
        <v>2</v>
      </c>
      <c r="C798" s="16">
        <f t="shared" si="87"/>
        <v>9</v>
      </c>
      <c r="E798" t="str">
        <f t="shared" si="90"/>
        <v>March 9</v>
      </c>
      <c r="F798" s="16">
        <f t="shared" si="85"/>
        <v>798</v>
      </c>
      <c r="G798" t="str">
        <f t="shared" si="88"/>
        <v>March</v>
      </c>
      <c r="H798" s="16">
        <f t="shared" si="89"/>
        <v>9</v>
      </c>
    </row>
    <row r="799" spans="1:8" x14ac:dyDescent="0.2">
      <c r="A799" s="16">
        <f t="shared" si="91"/>
        <v>69</v>
      </c>
      <c r="B799" t="s">
        <v>2</v>
      </c>
      <c r="C799" s="16">
        <f t="shared" si="87"/>
        <v>10</v>
      </c>
      <c r="E799" t="str">
        <f t="shared" si="90"/>
        <v>March 10</v>
      </c>
      <c r="F799" s="16">
        <f t="shared" si="85"/>
        <v>799</v>
      </c>
      <c r="G799" t="str">
        <f t="shared" si="88"/>
        <v>March</v>
      </c>
      <c r="H799" s="16">
        <f t="shared" si="89"/>
        <v>10</v>
      </c>
    </row>
    <row r="800" spans="1:8" x14ac:dyDescent="0.2">
      <c r="A800" s="16">
        <f t="shared" si="91"/>
        <v>70</v>
      </c>
      <c r="B800" t="s">
        <v>2</v>
      </c>
      <c r="C800" s="16">
        <f t="shared" si="87"/>
        <v>11</v>
      </c>
      <c r="E800" t="str">
        <f t="shared" si="90"/>
        <v>March 11</v>
      </c>
      <c r="F800" s="16">
        <f t="shared" si="85"/>
        <v>800</v>
      </c>
      <c r="G800" t="str">
        <f t="shared" si="88"/>
        <v>March</v>
      </c>
      <c r="H800" s="16">
        <f t="shared" si="89"/>
        <v>11</v>
      </c>
    </row>
    <row r="801" spans="1:8" x14ac:dyDescent="0.2">
      <c r="A801" s="16">
        <f t="shared" si="91"/>
        <v>71</v>
      </c>
      <c r="B801" t="s">
        <v>2</v>
      </c>
      <c r="C801" s="16">
        <f t="shared" si="87"/>
        <v>12</v>
      </c>
      <c r="E801" t="str">
        <f t="shared" si="90"/>
        <v>March 12</v>
      </c>
      <c r="F801" s="16">
        <f t="shared" si="85"/>
        <v>801</v>
      </c>
      <c r="G801" t="str">
        <f t="shared" si="88"/>
        <v>March</v>
      </c>
      <c r="H801" s="16">
        <f t="shared" si="89"/>
        <v>12</v>
      </c>
    </row>
    <row r="802" spans="1:8" x14ac:dyDescent="0.2">
      <c r="A802" s="16">
        <f t="shared" si="91"/>
        <v>72</v>
      </c>
      <c r="B802" t="s">
        <v>2</v>
      </c>
      <c r="C802" s="16">
        <f t="shared" si="87"/>
        <v>13</v>
      </c>
      <c r="E802" t="str">
        <f t="shared" si="90"/>
        <v>March 13</v>
      </c>
      <c r="F802" s="16">
        <f t="shared" si="85"/>
        <v>802</v>
      </c>
      <c r="G802" t="str">
        <f t="shared" si="88"/>
        <v>March</v>
      </c>
      <c r="H802" s="16">
        <f t="shared" si="89"/>
        <v>13</v>
      </c>
    </row>
    <row r="803" spans="1:8" x14ac:dyDescent="0.2">
      <c r="A803" s="16">
        <f t="shared" si="91"/>
        <v>73</v>
      </c>
      <c r="B803" t="s">
        <v>2</v>
      </c>
      <c r="C803" s="16">
        <f t="shared" si="87"/>
        <v>14</v>
      </c>
      <c r="E803" t="str">
        <f t="shared" si="90"/>
        <v>March 14</v>
      </c>
      <c r="F803" s="16">
        <f t="shared" si="85"/>
        <v>803</v>
      </c>
      <c r="G803" t="str">
        <f t="shared" si="88"/>
        <v>March</v>
      </c>
      <c r="H803" s="16">
        <f t="shared" si="89"/>
        <v>14</v>
      </c>
    </row>
    <row r="804" spans="1:8" x14ac:dyDescent="0.2">
      <c r="A804" s="16">
        <f t="shared" si="91"/>
        <v>74</v>
      </c>
      <c r="B804" t="s">
        <v>2</v>
      </c>
      <c r="C804" s="16">
        <f t="shared" si="87"/>
        <v>15</v>
      </c>
      <c r="E804" t="str">
        <f t="shared" si="90"/>
        <v>March 15</v>
      </c>
      <c r="F804" s="16">
        <f t="shared" si="85"/>
        <v>804</v>
      </c>
      <c r="G804" t="str">
        <f t="shared" si="88"/>
        <v>March</v>
      </c>
      <c r="H804" s="16">
        <f t="shared" si="89"/>
        <v>15</v>
      </c>
    </row>
    <row r="805" spans="1:8" x14ac:dyDescent="0.2">
      <c r="A805" s="16">
        <f t="shared" si="91"/>
        <v>75</v>
      </c>
      <c r="B805" t="s">
        <v>2</v>
      </c>
      <c r="C805" s="16">
        <f t="shared" si="87"/>
        <v>16</v>
      </c>
      <c r="E805" t="str">
        <f t="shared" si="90"/>
        <v>March 16</v>
      </c>
      <c r="F805" s="16">
        <f t="shared" si="85"/>
        <v>805</v>
      </c>
      <c r="G805" t="str">
        <f t="shared" si="88"/>
        <v>March</v>
      </c>
      <c r="H805" s="16">
        <f t="shared" si="89"/>
        <v>16</v>
      </c>
    </row>
    <row r="806" spans="1:8" x14ac:dyDescent="0.2">
      <c r="A806" s="16">
        <f t="shared" si="91"/>
        <v>76</v>
      </c>
      <c r="B806" t="s">
        <v>2</v>
      </c>
      <c r="C806" s="16">
        <f t="shared" si="87"/>
        <v>17</v>
      </c>
      <c r="E806" t="str">
        <f t="shared" si="90"/>
        <v>March 17</v>
      </c>
      <c r="F806" s="16">
        <f t="shared" si="85"/>
        <v>806</v>
      </c>
      <c r="G806" t="str">
        <f t="shared" si="88"/>
        <v>March</v>
      </c>
      <c r="H806" s="16">
        <f t="shared" si="89"/>
        <v>17</v>
      </c>
    </row>
    <row r="807" spans="1:8" x14ac:dyDescent="0.2">
      <c r="A807" s="16">
        <f t="shared" si="91"/>
        <v>77</v>
      </c>
      <c r="B807" t="s">
        <v>2</v>
      </c>
      <c r="C807" s="16">
        <f t="shared" si="87"/>
        <v>18</v>
      </c>
      <c r="E807" t="str">
        <f t="shared" si="90"/>
        <v>March 18</v>
      </c>
      <c r="F807" s="16">
        <f t="shared" si="85"/>
        <v>807</v>
      </c>
      <c r="G807" t="str">
        <f t="shared" si="88"/>
        <v>March</v>
      </c>
      <c r="H807" s="16">
        <f t="shared" si="89"/>
        <v>18</v>
      </c>
    </row>
    <row r="808" spans="1:8" x14ac:dyDescent="0.2">
      <c r="A808" s="16">
        <f t="shared" si="91"/>
        <v>78</v>
      </c>
      <c r="B808" t="s">
        <v>2</v>
      </c>
      <c r="C808" s="16">
        <f t="shared" si="87"/>
        <v>19</v>
      </c>
      <c r="E808" t="str">
        <f t="shared" si="90"/>
        <v>March 19</v>
      </c>
      <c r="F808" s="16">
        <f t="shared" si="85"/>
        <v>808</v>
      </c>
      <c r="G808" t="str">
        <f t="shared" si="88"/>
        <v>March</v>
      </c>
      <c r="H808" s="16">
        <f t="shared" si="89"/>
        <v>19</v>
      </c>
    </row>
    <row r="809" spans="1:8" x14ac:dyDescent="0.2">
      <c r="A809" s="16">
        <f t="shared" si="91"/>
        <v>79</v>
      </c>
      <c r="B809" t="s">
        <v>2</v>
      </c>
      <c r="C809" s="16">
        <f t="shared" si="87"/>
        <v>20</v>
      </c>
      <c r="E809" t="str">
        <f t="shared" si="90"/>
        <v>March 20</v>
      </c>
      <c r="F809" s="16">
        <f t="shared" si="85"/>
        <v>809</v>
      </c>
      <c r="G809" t="str">
        <f t="shared" si="88"/>
        <v>March</v>
      </c>
      <c r="H809" s="16">
        <f t="shared" si="89"/>
        <v>20</v>
      </c>
    </row>
    <row r="810" spans="1:8" x14ac:dyDescent="0.2">
      <c r="A810" s="16">
        <f t="shared" si="91"/>
        <v>80</v>
      </c>
      <c r="B810" t="s">
        <v>2</v>
      </c>
      <c r="C810" s="16">
        <f t="shared" si="87"/>
        <v>21</v>
      </c>
      <c r="E810" t="str">
        <f t="shared" si="90"/>
        <v>March 21</v>
      </c>
      <c r="F810" s="16">
        <f t="shared" si="85"/>
        <v>810</v>
      </c>
      <c r="G810" t="str">
        <f t="shared" si="88"/>
        <v>March</v>
      </c>
      <c r="H810" s="16">
        <f t="shared" si="89"/>
        <v>21</v>
      </c>
    </row>
    <row r="811" spans="1:8" x14ac:dyDescent="0.2">
      <c r="A811" s="16">
        <f t="shared" si="91"/>
        <v>81</v>
      </c>
      <c r="B811" t="s">
        <v>2</v>
      </c>
      <c r="C811" s="16">
        <f t="shared" si="87"/>
        <v>22</v>
      </c>
      <c r="E811" t="str">
        <f t="shared" si="90"/>
        <v>March 22</v>
      </c>
      <c r="F811" s="16">
        <f t="shared" si="85"/>
        <v>811</v>
      </c>
      <c r="G811" t="str">
        <f t="shared" si="88"/>
        <v>March</v>
      </c>
      <c r="H811" s="16">
        <f t="shared" si="89"/>
        <v>22</v>
      </c>
    </row>
    <row r="812" spans="1:8" x14ac:dyDescent="0.2">
      <c r="A812" s="16">
        <f t="shared" si="91"/>
        <v>82</v>
      </c>
      <c r="B812" t="s">
        <v>2</v>
      </c>
      <c r="C812" s="16">
        <f t="shared" si="87"/>
        <v>23</v>
      </c>
      <c r="E812" t="str">
        <f t="shared" si="90"/>
        <v>March 23</v>
      </c>
      <c r="F812" s="16">
        <f t="shared" si="85"/>
        <v>812</v>
      </c>
      <c r="G812" t="str">
        <f t="shared" si="88"/>
        <v>March</v>
      </c>
      <c r="H812" s="16">
        <f t="shared" si="89"/>
        <v>23</v>
      </c>
    </row>
    <row r="813" spans="1:8" x14ac:dyDescent="0.2">
      <c r="A813" s="16">
        <f t="shared" si="91"/>
        <v>83</v>
      </c>
      <c r="B813" t="s">
        <v>2</v>
      </c>
      <c r="C813" s="16">
        <f t="shared" si="87"/>
        <v>24</v>
      </c>
      <c r="E813" t="str">
        <f t="shared" si="90"/>
        <v>March 24</v>
      </c>
      <c r="F813" s="16">
        <f t="shared" si="85"/>
        <v>813</v>
      </c>
      <c r="G813" t="str">
        <f t="shared" si="88"/>
        <v>March</v>
      </c>
      <c r="H813" s="16">
        <f t="shared" si="89"/>
        <v>24</v>
      </c>
    </row>
    <row r="814" spans="1:8" x14ac:dyDescent="0.2">
      <c r="A814" s="16">
        <f t="shared" si="91"/>
        <v>84</v>
      </c>
      <c r="B814" t="s">
        <v>2</v>
      </c>
      <c r="C814" s="16">
        <f t="shared" si="87"/>
        <v>25</v>
      </c>
      <c r="E814" t="str">
        <f t="shared" si="90"/>
        <v>March 25</v>
      </c>
      <c r="F814" s="16">
        <f t="shared" si="85"/>
        <v>814</v>
      </c>
      <c r="G814" t="str">
        <f t="shared" si="88"/>
        <v>March</v>
      </c>
      <c r="H814" s="16">
        <f t="shared" si="89"/>
        <v>25</v>
      </c>
    </row>
    <row r="815" spans="1:8" x14ac:dyDescent="0.2">
      <c r="A815" s="16">
        <f t="shared" si="91"/>
        <v>85</v>
      </c>
      <c r="B815" t="s">
        <v>2</v>
      </c>
      <c r="C815" s="16">
        <f t="shared" si="87"/>
        <v>26</v>
      </c>
      <c r="E815" t="str">
        <f t="shared" si="90"/>
        <v>March 26</v>
      </c>
      <c r="F815" s="16">
        <f t="shared" si="85"/>
        <v>815</v>
      </c>
      <c r="G815" t="str">
        <f t="shared" si="88"/>
        <v>March</v>
      </c>
      <c r="H815" s="16">
        <f t="shared" si="89"/>
        <v>26</v>
      </c>
    </row>
    <row r="816" spans="1:8" x14ac:dyDescent="0.2">
      <c r="A816" s="16">
        <f t="shared" si="91"/>
        <v>86</v>
      </c>
      <c r="B816" t="s">
        <v>2</v>
      </c>
      <c r="C816" s="16">
        <f t="shared" si="87"/>
        <v>27</v>
      </c>
      <c r="E816" t="str">
        <f t="shared" si="90"/>
        <v>March 27</v>
      </c>
      <c r="F816" s="16">
        <f t="shared" ref="F816:F879" si="92">F815+1</f>
        <v>816</v>
      </c>
      <c r="G816" t="str">
        <f t="shared" si="88"/>
        <v>March</v>
      </c>
      <c r="H816" s="16">
        <f t="shared" si="89"/>
        <v>27</v>
      </c>
    </row>
    <row r="817" spans="1:8" x14ac:dyDescent="0.2">
      <c r="A817" s="16">
        <f t="shared" si="91"/>
        <v>87</v>
      </c>
      <c r="B817" t="s">
        <v>2</v>
      </c>
      <c r="C817" s="16">
        <f t="shared" si="87"/>
        <v>28</v>
      </c>
      <c r="E817" t="str">
        <f t="shared" si="90"/>
        <v>March 28</v>
      </c>
      <c r="F817" s="16">
        <f t="shared" si="92"/>
        <v>817</v>
      </c>
      <c r="G817" t="str">
        <f t="shared" si="88"/>
        <v>March</v>
      </c>
      <c r="H817" s="16">
        <f t="shared" si="89"/>
        <v>28</v>
      </c>
    </row>
    <row r="818" spans="1:8" x14ac:dyDescent="0.2">
      <c r="A818" s="16">
        <f t="shared" si="91"/>
        <v>88</v>
      </c>
      <c r="B818" t="s">
        <v>2</v>
      </c>
      <c r="C818" s="16">
        <f t="shared" si="87"/>
        <v>29</v>
      </c>
      <c r="E818" t="str">
        <f t="shared" si="90"/>
        <v>March 29</v>
      </c>
      <c r="F818" s="16">
        <f t="shared" si="92"/>
        <v>818</v>
      </c>
      <c r="G818" t="str">
        <f t="shared" si="88"/>
        <v>March</v>
      </c>
      <c r="H818" s="16">
        <f t="shared" si="89"/>
        <v>29</v>
      </c>
    </row>
    <row r="819" spans="1:8" x14ac:dyDescent="0.2">
      <c r="A819" s="16">
        <f t="shared" si="91"/>
        <v>89</v>
      </c>
      <c r="B819" t="s">
        <v>2</v>
      </c>
      <c r="C819" s="16">
        <f t="shared" si="87"/>
        <v>30</v>
      </c>
      <c r="E819" t="str">
        <f t="shared" si="90"/>
        <v>March 30</v>
      </c>
      <c r="F819" s="16">
        <f t="shared" si="92"/>
        <v>819</v>
      </c>
      <c r="G819" t="str">
        <f t="shared" si="88"/>
        <v>March</v>
      </c>
      <c r="H819" s="16">
        <f t="shared" si="89"/>
        <v>30</v>
      </c>
    </row>
    <row r="820" spans="1:8" x14ac:dyDescent="0.2">
      <c r="A820" s="16">
        <f t="shared" si="91"/>
        <v>90</v>
      </c>
      <c r="B820" t="s">
        <v>2</v>
      </c>
      <c r="C820" s="16">
        <f t="shared" si="87"/>
        <v>31</v>
      </c>
      <c r="D820" s="16">
        <v>31</v>
      </c>
      <c r="E820" t="str">
        <f t="shared" si="90"/>
        <v>March 31</v>
      </c>
      <c r="F820" s="16">
        <f t="shared" si="92"/>
        <v>820</v>
      </c>
      <c r="G820" t="str">
        <f t="shared" si="88"/>
        <v>March</v>
      </c>
      <c r="H820" s="16">
        <f t="shared" si="89"/>
        <v>31</v>
      </c>
    </row>
    <row r="821" spans="1:8" x14ac:dyDescent="0.2">
      <c r="A821" s="16">
        <f t="shared" si="91"/>
        <v>91</v>
      </c>
      <c r="B821" t="s">
        <v>3</v>
      </c>
      <c r="C821" s="16">
        <v>1</v>
      </c>
      <c r="E821" t="str">
        <f t="shared" si="90"/>
        <v>April 1</v>
      </c>
      <c r="F821" s="16">
        <f t="shared" si="92"/>
        <v>821</v>
      </c>
      <c r="G821" t="str">
        <f t="shared" si="88"/>
        <v>April</v>
      </c>
      <c r="H821" s="16">
        <f t="shared" si="89"/>
        <v>1</v>
      </c>
    </row>
    <row r="822" spans="1:8" x14ac:dyDescent="0.2">
      <c r="A822" s="16">
        <f t="shared" si="91"/>
        <v>92</v>
      </c>
      <c r="B822" t="s">
        <v>3</v>
      </c>
      <c r="C822" s="16">
        <f t="shared" ref="C822:C850" si="93">C821+1</f>
        <v>2</v>
      </c>
      <c r="E822" t="str">
        <f t="shared" si="90"/>
        <v>April 2</v>
      </c>
      <c r="F822" s="16">
        <f t="shared" si="92"/>
        <v>822</v>
      </c>
      <c r="G822" t="str">
        <f t="shared" si="88"/>
        <v>April</v>
      </c>
      <c r="H822" s="16">
        <f t="shared" si="89"/>
        <v>2</v>
      </c>
    </row>
    <row r="823" spans="1:8" x14ac:dyDescent="0.2">
      <c r="A823" s="16">
        <f t="shared" si="91"/>
        <v>93</v>
      </c>
      <c r="B823" t="s">
        <v>3</v>
      </c>
      <c r="C823" s="16">
        <f t="shared" si="93"/>
        <v>3</v>
      </c>
      <c r="E823" t="str">
        <f t="shared" si="90"/>
        <v>April 3</v>
      </c>
      <c r="F823" s="16">
        <f t="shared" si="92"/>
        <v>823</v>
      </c>
      <c r="G823" t="str">
        <f t="shared" si="88"/>
        <v>April</v>
      </c>
      <c r="H823" s="16">
        <f t="shared" si="89"/>
        <v>3</v>
      </c>
    </row>
    <row r="824" spans="1:8" x14ac:dyDescent="0.2">
      <c r="A824" s="16">
        <f t="shared" si="91"/>
        <v>94</v>
      </c>
      <c r="B824" t="s">
        <v>3</v>
      </c>
      <c r="C824" s="16">
        <f t="shared" si="93"/>
        <v>4</v>
      </c>
      <c r="E824" t="str">
        <f t="shared" si="90"/>
        <v>April 4</v>
      </c>
      <c r="F824" s="16">
        <f t="shared" si="92"/>
        <v>824</v>
      </c>
      <c r="G824" t="str">
        <f t="shared" si="88"/>
        <v>April</v>
      </c>
      <c r="H824" s="16">
        <f t="shared" si="89"/>
        <v>4</v>
      </c>
    </row>
    <row r="825" spans="1:8" x14ac:dyDescent="0.2">
      <c r="A825" s="16">
        <f t="shared" si="91"/>
        <v>95</v>
      </c>
      <c r="B825" t="s">
        <v>3</v>
      </c>
      <c r="C825" s="16">
        <f t="shared" si="93"/>
        <v>5</v>
      </c>
      <c r="E825" t="str">
        <f t="shared" si="90"/>
        <v>April 5</v>
      </c>
      <c r="F825" s="16">
        <f t="shared" si="92"/>
        <v>825</v>
      </c>
      <c r="G825" t="str">
        <f t="shared" si="88"/>
        <v>April</v>
      </c>
      <c r="H825" s="16">
        <f t="shared" si="89"/>
        <v>5</v>
      </c>
    </row>
    <row r="826" spans="1:8" x14ac:dyDescent="0.2">
      <c r="A826" s="16">
        <f t="shared" si="91"/>
        <v>96</v>
      </c>
      <c r="B826" t="s">
        <v>3</v>
      </c>
      <c r="C826" s="16">
        <f t="shared" si="93"/>
        <v>6</v>
      </c>
      <c r="E826" t="str">
        <f t="shared" si="90"/>
        <v>April 6</v>
      </c>
      <c r="F826" s="16">
        <f t="shared" si="92"/>
        <v>826</v>
      </c>
      <c r="G826" t="str">
        <f t="shared" si="88"/>
        <v>April</v>
      </c>
      <c r="H826" s="16">
        <f t="shared" si="89"/>
        <v>6</v>
      </c>
    </row>
    <row r="827" spans="1:8" x14ac:dyDescent="0.2">
      <c r="A827" s="16">
        <f t="shared" si="91"/>
        <v>97</v>
      </c>
      <c r="B827" t="s">
        <v>3</v>
      </c>
      <c r="C827" s="16">
        <f t="shared" si="93"/>
        <v>7</v>
      </c>
      <c r="E827" t="str">
        <f t="shared" si="90"/>
        <v>April 7</v>
      </c>
      <c r="F827" s="16">
        <f t="shared" si="92"/>
        <v>827</v>
      </c>
      <c r="G827" t="str">
        <f t="shared" si="88"/>
        <v>April</v>
      </c>
      <c r="H827" s="16">
        <f t="shared" si="89"/>
        <v>7</v>
      </c>
    </row>
    <row r="828" spans="1:8" x14ac:dyDescent="0.2">
      <c r="A828" s="16">
        <f t="shared" si="91"/>
        <v>98</v>
      </c>
      <c r="B828" t="s">
        <v>3</v>
      </c>
      <c r="C828" s="16">
        <f t="shared" si="93"/>
        <v>8</v>
      </c>
      <c r="E828" t="str">
        <f t="shared" si="90"/>
        <v>April 8</v>
      </c>
      <c r="F828" s="16">
        <f t="shared" si="92"/>
        <v>828</v>
      </c>
      <c r="G828" t="str">
        <f t="shared" si="88"/>
        <v>April</v>
      </c>
      <c r="H828" s="16">
        <f t="shared" si="89"/>
        <v>8</v>
      </c>
    </row>
    <row r="829" spans="1:8" x14ac:dyDescent="0.2">
      <c r="A829" s="16">
        <f t="shared" si="91"/>
        <v>99</v>
      </c>
      <c r="B829" t="s">
        <v>3</v>
      </c>
      <c r="C829" s="16">
        <f t="shared" si="93"/>
        <v>9</v>
      </c>
      <c r="E829" t="str">
        <f t="shared" si="90"/>
        <v>April 9</v>
      </c>
      <c r="F829" s="16">
        <f t="shared" si="92"/>
        <v>829</v>
      </c>
      <c r="G829" t="str">
        <f t="shared" si="88"/>
        <v>April</v>
      </c>
      <c r="H829" s="16">
        <f t="shared" si="89"/>
        <v>9</v>
      </c>
    </row>
    <row r="830" spans="1:8" x14ac:dyDescent="0.2">
      <c r="A830" s="16">
        <f t="shared" si="91"/>
        <v>100</v>
      </c>
      <c r="B830" t="s">
        <v>3</v>
      </c>
      <c r="C830" s="16">
        <f t="shared" si="93"/>
        <v>10</v>
      </c>
      <c r="E830" t="str">
        <f t="shared" si="90"/>
        <v>April 10</v>
      </c>
      <c r="F830" s="16">
        <f t="shared" si="92"/>
        <v>830</v>
      </c>
      <c r="G830" t="str">
        <f t="shared" si="88"/>
        <v>April</v>
      </c>
      <c r="H830" s="16">
        <f t="shared" si="89"/>
        <v>10</v>
      </c>
    </row>
    <row r="831" spans="1:8" x14ac:dyDescent="0.2">
      <c r="A831" s="16">
        <f t="shared" si="91"/>
        <v>101</v>
      </c>
      <c r="B831" t="s">
        <v>3</v>
      </c>
      <c r="C831" s="16">
        <f t="shared" si="93"/>
        <v>11</v>
      </c>
      <c r="E831" t="str">
        <f t="shared" si="90"/>
        <v>April 11</v>
      </c>
      <c r="F831" s="16">
        <f t="shared" si="92"/>
        <v>831</v>
      </c>
      <c r="G831" t="str">
        <f t="shared" si="88"/>
        <v>April</v>
      </c>
      <c r="H831" s="16">
        <f t="shared" si="89"/>
        <v>11</v>
      </c>
    </row>
    <row r="832" spans="1:8" x14ac:dyDescent="0.2">
      <c r="A832" s="16">
        <f t="shared" si="91"/>
        <v>102</v>
      </c>
      <c r="B832" t="s">
        <v>3</v>
      </c>
      <c r="C832" s="16">
        <f t="shared" si="93"/>
        <v>12</v>
      </c>
      <c r="E832" t="str">
        <f t="shared" si="90"/>
        <v>April 12</v>
      </c>
      <c r="F832" s="16">
        <f t="shared" si="92"/>
        <v>832</v>
      </c>
      <c r="G832" t="str">
        <f t="shared" si="88"/>
        <v>April</v>
      </c>
      <c r="H832" s="16">
        <f t="shared" si="89"/>
        <v>12</v>
      </c>
    </row>
    <row r="833" spans="1:8" x14ac:dyDescent="0.2">
      <c r="A833" s="16">
        <f t="shared" si="91"/>
        <v>103</v>
      </c>
      <c r="B833" t="s">
        <v>3</v>
      </c>
      <c r="C833" s="16">
        <f t="shared" si="93"/>
        <v>13</v>
      </c>
      <c r="E833" t="str">
        <f t="shared" si="90"/>
        <v>April 13</v>
      </c>
      <c r="F833" s="16">
        <f t="shared" si="92"/>
        <v>833</v>
      </c>
      <c r="G833" t="str">
        <f t="shared" si="88"/>
        <v>April</v>
      </c>
      <c r="H833" s="16">
        <f t="shared" si="89"/>
        <v>13</v>
      </c>
    </row>
    <row r="834" spans="1:8" x14ac:dyDescent="0.2">
      <c r="A834" s="16">
        <f t="shared" si="91"/>
        <v>104</v>
      </c>
      <c r="B834" t="s">
        <v>3</v>
      </c>
      <c r="C834" s="16">
        <f t="shared" si="93"/>
        <v>14</v>
      </c>
      <c r="E834" t="str">
        <f t="shared" si="90"/>
        <v>April 14</v>
      </c>
      <c r="F834" s="16">
        <f t="shared" si="92"/>
        <v>834</v>
      </c>
      <c r="G834" t="str">
        <f t="shared" si="88"/>
        <v>April</v>
      </c>
      <c r="H834" s="16">
        <f t="shared" si="89"/>
        <v>14</v>
      </c>
    </row>
    <row r="835" spans="1:8" x14ac:dyDescent="0.2">
      <c r="A835" s="16">
        <f t="shared" si="91"/>
        <v>105</v>
      </c>
      <c r="B835" t="s">
        <v>3</v>
      </c>
      <c r="C835" s="16">
        <f t="shared" si="93"/>
        <v>15</v>
      </c>
      <c r="E835" t="str">
        <f t="shared" si="90"/>
        <v>April 15</v>
      </c>
      <c r="F835" s="16">
        <f t="shared" si="92"/>
        <v>835</v>
      </c>
      <c r="G835" t="str">
        <f t="shared" si="88"/>
        <v>April</v>
      </c>
      <c r="H835" s="16">
        <f t="shared" si="89"/>
        <v>15</v>
      </c>
    </row>
    <row r="836" spans="1:8" x14ac:dyDescent="0.2">
      <c r="A836" s="16">
        <f t="shared" si="91"/>
        <v>106</v>
      </c>
      <c r="B836" t="s">
        <v>3</v>
      </c>
      <c r="C836" s="16">
        <f t="shared" si="93"/>
        <v>16</v>
      </c>
      <c r="E836" t="str">
        <f t="shared" si="90"/>
        <v>April 16</v>
      </c>
      <c r="F836" s="16">
        <f t="shared" si="92"/>
        <v>836</v>
      </c>
      <c r="G836" t="str">
        <f t="shared" si="88"/>
        <v>April</v>
      </c>
      <c r="H836" s="16">
        <f t="shared" si="89"/>
        <v>16</v>
      </c>
    </row>
    <row r="837" spans="1:8" x14ac:dyDescent="0.2">
      <c r="A837" s="16">
        <f t="shared" si="91"/>
        <v>107</v>
      </c>
      <c r="B837" t="s">
        <v>3</v>
      </c>
      <c r="C837" s="16">
        <f t="shared" si="93"/>
        <v>17</v>
      </c>
      <c r="E837" t="str">
        <f t="shared" si="90"/>
        <v>April 17</v>
      </c>
      <c r="F837" s="16">
        <f t="shared" si="92"/>
        <v>837</v>
      </c>
      <c r="G837" t="str">
        <f t="shared" si="88"/>
        <v>April</v>
      </c>
      <c r="H837" s="16">
        <f t="shared" si="89"/>
        <v>17</v>
      </c>
    </row>
    <row r="838" spans="1:8" x14ac:dyDescent="0.2">
      <c r="A838" s="16">
        <f t="shared" si="91"/>
        <v>108</v>
      </c>
      <c r="B838" t="s">
        <v>3</v>
      </c>
      <c r="C838" s="16">
        <f t="shared" si="93"/>
        <v>18</v>
      </c>
      <c r="E838" t="str">
        <f t="shared" si="90"/>
        <v>April 18</v>
      </c>
      <c r="F838" s="16">
        <f t="shared" si="92"/>
        <v>838</v>
      </c>
      <c r="G838" t="str">
        <f t="shared" si="88"/>
        <v>April</v>
      </c>
      <c r="H838" s="16">
        <f t="shared" si="89"/>
        <v>18</v>
      </c>
    </row>
    <row r="839" spans="1:8" x14ac:dyDescent="0.2">
      <c r="A839" s="16">
        <f t="shared" si="91"/>
        <v>109</v>
      </c>
      <c r="B839" t="s">
        <v>3</v>
      </c>
      <c r="C839" s="16">
        <f t="shared" si="93"/>
        <v>19</v>
      </c>
      <c r="E839" t="str">
        <f t="shared" si="90"/>
        <v>April 19</v>
      </c>
      <c r="F839" s="16">
        <f t="shared" si="92"/>
        <v>839</v>
      </c>
      <c r="G839" t="str">
        <f t="shared" si="88"/>
        <v>April</v>
      </c>
      <c r="H839" s="16">
        <f t="shared" si="89"/>
        <v>19</v>
      </c>
    </row>
    <row r="840" spans="1:8" x14ac:dyDescent="0.2">
      <c r="A840" s="16">
        <f t="shared" si="91"/>
        <v>110</v>
      </c>
      <c r="B840" t="s">
        <v>3</v>
      </c>
      <c r="C840" s="16">
        <f t="shared" si="93"/>
        <v>20</v>
      </c>
      <c r="E840" t="str">
        <f t="shared" si="90"/>
        <v>April 20</v>
      </c>
      <c r="F840" s="16">
        <f t="shared" si="92"/>
        <v>840</v>
      </c>
      <c r="G840" t="str">
        <f t="shared" si="88"/>
        <v>April</v>
      </c>
      <c r="H840" s="16">
        <f t="shared" si="89"/>
        <v>20</v>
      </c>
    </row>
    <row r="841" spans="1:8" x14ac:dyDescent="0.2">
      <c r="A841" s="16">
        <f t="shared" si="91"/>
        <v>111</v>
      </c>
      <c r="B841" t="s">
        <v>3</v>
      </c>
      <c r="C841" s="16">
        <f t="shared" si="93"/>
        <v>21</v>
      </c>
      <c r="E841" t="str">
        <f t="shared" si="90"/>
        <v>April 21</v>
      </c>
      <c r="F841" s="16">
        <f t="shared" si="92"/>
        <v>841</v>
      </c>
      <c r="G841" t="str">
        <f t="shared" si="88"/>
        <v>April</v>
      </c>
      <c r="H841" s="16">
        <f t="shared" si="89"/>
        <v>21</v>
      </c>
    </row>
    <row r="842" spans="1:8" x14ac:dyDescent="0.2">
      <c r="A842" s="16">
        <f t="shared" si="91"/>
        <v>112</v>
      </c>
      <c r="B842" t="s">
        <v>3</v>
      </c>
      <c r="C842" s="16">
        <f t="shared" si="93"/>
        <v>22</v>
      </c>
      <c r="E842" t="str">
        <f t="shared" si="90"/>
        <v>April 22</v>
      </c>
      <c r="F842" s="16">
        <f t="shared" si="92"/>
        <v>842</v>
      </c>
      <c r="G842" t="str">
        <f t="shared" si="88"/>
        <v>April</v>
      </c>
      <c r="H842" s="16">
        <f t="shared" si="89"/>
        <v>22</v>
      </c>
    </row>
    <row r="843" spans="1:8" x14ac:dyDescent="0.2">
      <c r="A843" s="16">
        <f t="shared" si="91"/>
        <v>113</v>
      </c>
      <c r="B843" t="s">
        <v>3</v>
      </c>
      <c r="C843" s="16">
        <f t="shared" si="93"/>
        <v>23</v>
      </c>
      <c r="E843" t="str">
        <f t="shared" si="90"/>
        <v>April 23</v>
      </c>
      <c r="F843" s="16">
        <f t="shared" si="92"/>
        <v>843</v>
      </c>
      <c r="G843" t="str">
        <f t="shared" si="88"/>
        <v>April</v>
      </c>
      <c r="H843" s="16">
        <f t="shared" si="89"/>
        <v>23</v>
      </c>
    </row>
    <row r="844" spans="1:8" x14ac:dyDescent="0.2">
      <c r="A844" s="16">
        <f t="shared" si="91"/>
        <v>114</v>
      </c>
      <c r="B844" t="s">
        <v>3</v>
      </c>
      <c r="C844" s="16">
        <f t="shared" si="93"/>
        <v>24</v>
      </c>
      <c r="E844" t="str">
        <f t="shared" si="90"/>
        <v>April 24</v>
      </c>
      <c r="F844" s="16">
        <f t="shared" si="92"/>
        <v>844</v>
      </c>
      <c r="G844" t="str">
        <f t="shared" si="88"/>
        <v>April</v>
      </c>
      <c r="H844" s="16">
        <f t="shared" si="89"/>
        <v>24</v>
      </c>
    </row>
    <row r="845" spans="1:8" x14ac:dyDescent="0.2">
      <c r="A845" s="16">
        <f t="shared" si="91"/>
        <v>115</v>
      </c>
      <c r="B845" t="s">
        <v>3</v>
      </c>
      <c r="C845" s="16">
        <f t="shared" si="93"/>
        <v>25</v>
      </c>
      <c r="E845" t="str">
        <f t="shared" si="90"/>
        <v>April 25</v>
      </c>
      <c r="F845" s="16">
        <f t="shared" si="92"/>
        <v>845</v>
      </c>
      <c r="G845" t="str">
        <f t="shared" si="88"/>
        <v>April</v>
      </c>
      <c r="H845" s="16">
        <f t="shared" si="89"/>
        <v>25</v>
      </c>
    </row>
    <row r="846" spans="1:8" x14ac:dyDescent="0.2">
      <c r="A846" s="16">
        <f t="shared" si="91"/>
        <v>116</v>
      </c>
      <c r="B846" t="s">
        <v>3</v>
      </c>
      <c r="C846" s="16">
        <f t="shared" si="93"/>
        <v>26</v>
      </c>
      <c r="E846" t="str">
        <f t="shared" si="90"/>
        <v>April 26</v>
      </c>
      <c r="F846" s="16">
        <f t="shared" si="92"/>
        <v>846</v>
      </c>
      <c r="G846" t="str">
        <f t="shared" si="88"/>
        <v>April</v>
      </c>
      <c r="H846" s="16">
        <f t="shared" si="89"/>
        <v>26</v>
      </c>
    </row>
    <row r="847" spans="1:8" x14ac:dyDescent="0.2">
      <c r="A847" s="16">
        <f t="shared" si="91"/>
        <v>117</v>
      </c>
      <c r="B847" t="s">
        <v>3</v>
      </c>
      <c r="C847" s="16">
        <f t="shared" si="93"/>
        <v>27</v>
      </c>
      <c r="E847" t="str">
        <f t="shared" si="90"/>
        <v>April 27</v>
      </c>
      <c r="F847" s="16">
        <f t="shared" si="92"/>
        <v>847</v>
      </c>
      <c r="G847" t="str">
        <f t="shared" si="88"/>
        <v>April</v>
      </c>
      <c r="H847" s="16">
        <f t="shared" si="89"/>
        <v>27</v>
      </c>
    </row>
    <row r="848" spans="1:8" x14ac:dyDescent="0.2">
      <c r="A848" s="16">
        <f t="shared" si="91"/>
        <v>118</v>
      </c>
      <c r="B848" t="s">
        <v>3</v>
      </c>
      <c r="C848" s="16">
        <f t="shared" si="93"/>
        <v>28</v>
      </c>
      <c r="E848" t="str">
        <f t="shared" si="90"/>
        <v>April 28</v>
      </c>
      <c r="F848" s="16">
        <f t="shared" si="92"/>
        <v>848</v>
      </c>
      <c r="G848" t="str">
        <f t="shared" si="88"/>
        <v>April</v>
      </c>
      <c r="H848" s="16">
        <f t="shared" si="89"/>
        <v>28</v>
      </c>
    </row>
    <row r="849" spans="1:8" x14ac:dyDescent="0.2">
      <c r="A849" s="16">
        <f t="shared" si="91"/>
        <v>119</v>
      </c>
      <c r="B849" t="s">
        <v>3</v>
      </c>
      <c r="C849" s="16">
        <f t="shared" si="93"/>
        <v>29</v>
      </c>
      <c r="E849" t="str">
        <f t="shared" si="90"/>
        <v>April 29</v>
      </c>
      <c r="F849" s="16">
        <f t="shared" si="92"/>
        <v>849</v>
      </c>
      <c r="G849" t="str">
        <f t="shared" si="88"/>
        <v>April</v>
      </c>
      <c r="H849" s="16">
        <f t="shared" si="89"/>
        <v>29</v>
      </c>
    </row>
    <row r="850" spans="1:8" x14ac:dyDescent="0.2">
      <c r="A850" s="16">
        <f t="shared" si="91"/>
        <v>120</v>
      </c>
      <c r="B850" t="s">
        <v>3</v>
      </c>
      <c r="C850" s="16">
        <f t="shared" si="93"/>
        <v>30</v>
      </c>
      <c r="D850" s="16">
        <v>30</v>
      </c>
      <c r="E850" t="str">
        <f t="shared" si="90"/>
        <v>April 30</v>
      </c>
      <c r="F850" s="16">
        <f t="shared" si="92"/>
        <v>850</v>
      </c>
      <c r="G850" t="str">
        <f t="shared" si="88"/>
        <v>April</v>
      </c>
      <c r="H850" s="16">
        <f t="shared" si="89"/>
        <v>30</v>
      </c>
    </row>
    <row r="851" spans="1:8" x14ac:dyDescent="0.2">
      <c r="A851" s="16">
        <f t="shared" si="91"/>
        <v>121</v>
      </c>
      <c r="B851" t="s">
        <v>4</v>
      </c>
      <c r="C851" s="16">
        <v>1</v>
      </c>
      <c r="E851" t="str">
        <f t="shared" si="90"/>
        <v>May 1</v>
      </c>
      <c r="F851" s="16">
        <f t="shared" si="92"/>
        <v>851</v>
      </c>
      <c r="G851" t="str">
        <f t="shared" si="88"/>
        <v>May</v>
      </c>
      <c r="H851" s="16">
        <f t="shared" si="89"/>
        <v>1</v>
      </c>
    </row>
    <row r="852" spans="1:8" x14ac:dyDescent="0.2">
      <c r="A852" s="16">
        <f t="shared" si="91"/>
        <v>122</v>
      </c>
      <c r="B852" t="s">
        <v>4</v>
      </c>
      <c r="C852" s="16">
        <f>C851+1</f>
        <v>2</v>
      </c>
      <c r="E852" t="str">
        <f t="shared" si="90"/>
        <v>May 2</v>
      </c>
      <c r="F852" s="16">
        <f t="shared" si="92"/>
        <v>852</v>
      </c>
      <c r="G852" t="str">
        <f t="shared" si="88"/>
        <v>May</v>
      </c>
      <c r="H852" s="16">
        <f t="shared" si="89"/>
        <v>2</v>
      </c>
    </row>
    <row r="853" spans="1:8" x14ac:dyDescent="0.2">
      <c r="A853" s="16">
        <f t="shared" si="91"/>
        <v>123</v>
      </c>
      <c r="B853" t="s">
        <v>4</v>
      </c>
      <c r="C853" s="16">
        <f t="shared" ref="C853:C881" si="94">C852+1</f>
        <v>3</v>
      </c>
      <c r="E853" t="str">
        <f t="shared" si="90"/>
        <v>May 3</v>
      </c>
      <c r="F853" s="16">
        <f t="shared" si="92"/>
        <v>853</v>
      </c>
      <c r="G853" t="str">
        <f t="shared" si="88"/>
        <v>May</v>
      </c>
      <c r="H853" s="16">
        <f t="shared" si="89"/>
        <v>3</v>
      </c>
    </row>
    <row r="854" spans="1:8" x14ac:dyDescent="0.2">
      <c r="A854" s="16">
        <f t="shared" si="91"/>
        <v>124</v>
      </c>
      <c r="B854" t="s">
        <v>4</v>
      </c>
      <c r="C854" s="16">
        <f t="shared" si="94"/>
        <v>4</v>
      </c>
      <c r="E854" t="str">
        <f t="shared" si="90"/>
        <v>May 4</v>
      </c>
      <c r="F854" s="16">
        <f t="shared" si="92"/>
        <v>854</v>
      </c>
      <c r="G854" t="str">
        <f t="shared" si="88"/>
        <v>May</v>
      </c>
      <c r="H854" s="16">
        <f t="shared" si="89"/>
        <v>4</v>
      </c>
    </row>
    <row r="855" spans="1:8" x14ac:dyDescent="0.2">
      <c r="A855" s="16">
        <f t="shared" si="91"/>
        <v>125</v>
      </c>
      <c r="B855" t="s">
        <v>4</v>
      </c>
      <c r="C855" s="16">
        <f t="shared" si="94"/>
        <v>5</v>
      </c>
      <c r="E855" t="str">
        <f t="shared" si="90"/>
        <v>May 5</v>
      </c>
      <c r="F855" s="16">
        <f t="shared" si="92"/>
        <v>855</v>
      </c>
      <c r="G855" t="str">
        <f t="shared" si="88"/>
        <v>May</v>
      </c>
      <c r="H855" s="16">
        <f t="shared" si="89"/>
        <v>5</v>
      </c>
    </row>
    <row r="856" spans="1:8" x14ac:dyDescent="0.2">
      <c r="A856" s="16">
        <f t="shared" si="91"/>
        <v>126</v>
      </c>
      <c r="B856" t="s">
        <v>4</v>
      </c>
      <c r="C856" s="16">
        <f t="shared" si="94"/>
        <v>6</v>
      </c>
      <c r="E856" t="str">
        <f t="shared" si="90"/>
        <v>May 6</v>
      </c>
      <c r="F856" s="16">
        <f t="shared" si="92"/>
        <v>856</v>
      </c>
      <c r="G856" t="str">
        <f t="shared" si="88"/>
        <v>May</v>
      </c>
      <c r="H856" s="16">
        <f t="shared" si="89"/>
        <v>6</v>
      </c>
    </row>
    <row r="857" spans="1:8" x14ac:dyDescent="0.2">
      <c r="A857" s="16">
        <f t="shared" si="91"/>
        <v>127</v>
      </c>
      <c r="B857" t="s">
        <v>4</v>
      </c>
      <c r="C857" s="16">
        <f t="shared" si="94"/>
        <v>7</v>
      </c>
      <c r="E857" t="str">
        <f t="shared" si="90"/>
        <v>May 7</v>
      </c>
      <c r="F857" s="16">
        <f t="shared" si="92"/>
        <v>857</v>
      </c>
      <c r="G857" t="str">
        <f t="shared" si="88"/>
        <v>May</v>
      </c>
      <c r="H857" s="16">
        <f t="shared" si="89"/>
        <v>7</v>
      </c>
    </row>
    <row r="858" spans="1:8" x14ac:dyDescent="0.2">
      <c r="A858" s="16">
        <f t="shared" si="91"/>
        <v>128</v>
      </c>
      <c r="B858" t="s">
        <v>4</v>
      </c>
      <c r="C858" s="16">
        <f t="shared" si="94"/>
        <v>8</v>
      </c>
      <c r="E858" t="str">
        <f t="shared" si="90"/>
        <v>May 8</v>
      </c>
      <c r="F858" s="16">
        <f t="shared" si="92"/>
        <v>858</v>
      </c>
      <c r="G858" t="str">
        <f t="shared" si="88"/>
        <v>May</v>
      </c>
      <c r="H858" s="16">
        <f t="shared" si="89"/>
        <v>8</v>
      </c>
    </row>
    <row r="859" spans="1:8" x14ac:dyDescent="0.2">
      <c r="A859" s="16">
        <f t="shared" si="91"/>
        <v>129</v>
      </c>
      <c r="B859" t="s">
        <v>4</v>
      </c>
      <c r="C859" s="16">
        <f t="shared" si="94"/>
        <v>9</v>
      </c>
      <c r="E859" t="str">
        <f t="shared" si="90"/>
        <v>May 9</v>
      </c>
      <c r="F859" s="16">
        <f t="shared" si="92"/>
        <v>859</v>
      </c>
      <c r="G859" t="str">
        <f t="shared" ref="G859:G922" si="95">B859</f>
        <v>May</v>
      </c>
      <c r="H859" s="16">
        <f t="shared" ref="H859:H922" si="96">C859</f>
        <v>9</v>
      </c>
    </row>
    <row r="860" spans="1:8" x14ac:dyDescent="0.2">
      <c r="A860" s="16">
        <f t="shared" si="91"/>
        <v>130</v>
      </c>
      <c r="B860" t="s">
        <v>4</v>
      </c>
      <c r="C860" s="16">
        <f t="shared" si="94"/>
        <v>10</v>
      </c>
      <c r="E860" t="str">
        <f t="shared" ref="E860:E923" si="97">B860 &amp; " " &amp;C860</f>
        <v>May 10</v>
      </c>
      <c r="F860" s="16">
        <f t="shared" si="92"/>
        <v>860</v>
      </c>
      <c r="G860" t="str">
        <f t="shared" si="95"/>
        <v>May</v>
      </c>
      <c r="H860" s="16">
        <f t="shared" si="96"/>
        <v>10</v>
      </c>
    </row>
    <row r="861" spans="1:8" x14ac:dyDescent="0.2">
      <c r="A861" s="16">
        <f t="shared" ref="A861:A924" si="98">A860+1</f>
        <v>131</v>
      </c>
      <c r="B861" t="s">
        <v>4</v>
      </c>
      <c r="C861" s="16">
        <f t="shared" si="94"/>
        <v>11</v>
      </c>
      <c r="E861" t="str">
        <f t="shared" si="97"/>
        <v>May 11</v>
      </c>
      <c r="F861" s="16">
        <f t="shared" si="92"/>
        <v>861</v>
      </c>
      <c r="G861" t="str">
        <f t="shared" si="95"/>
        <v>May</v>
      </c>
      <c r="H861" s="16">
        <f t="shared" si="96"/>
        <v>11</v>
      </c>
    </row>
    <row r="862" spans="1:8" x14ac:dyDescent="0.2">
      <c r="A862" s="16">
        <f t="shared" si="98"/>
        <v>132</v>
      </c>
      <c r="B862" t="s">
        <v>4</v>
      </c>
      <c r="C862" s="16">
        <f t="shared" si="94"/>
        <v>12</v>
      </c>
      <c r="E862" t="str">
        <f t="shared" si="97"/>
        <v>May 12</v>
      </c>
      <c r="F862" s="16">
        <f t="shared" si="92"/>
        <v>862</v>
      </c>
      <c r="G862" t="str">
        <f t="shared" si="95"/>
        <v>May</v>
      </c>
      <c r="H862" s="16">
        <f t="shared" si="96"/>
        <v>12</v>
      </c>
    </row>
    <row r="863" spans="1:8" x14ac:dyDescent="0.2">
      <c r="A863" s="16">
        <f t="shared" si="98"/>
        <v>133</v>
      </c>
      <c r="B863" t="s">
        <v>4</v>
      </c>
      <c r="C863" s="16">
        <f t="shared" si="94"/>
        <v>13</v>
      </c>
      <c r="E863" t="str">
        <f t="shared" si="97"/>
        <v>May 13</v>
      </c>
      <c r="F863" s="16">
        <f t="shared" si="92"/>
        <v>863</v>
      </c>
      <c r="G863" t="str">
        <f t="shared" si="95"/>
        <v>May</v>
      </c>
      <c r="H863" s="16">
        <f t="shared" si="96"/>
        <v>13</v>
      </c>
    </row>
    <row r="864" spans="1:8" x14ac:dyDescent="0.2">
      <c r="A864" s="16">
        <f t="shared" si="98"/>
        <v>134</v>
      </c>
      <c r="B864" t="s">
        <v>4</v>
      </c>
      <c r="C864" s="16">
        <f t="shared" si="94"/>
        <v>14</v>
      </c>
      <c r="E864" t="str">
        <f t="shared" si="97"/>
        <v>May 14</v>
      </c>
      <c r="F864" s="16">
        <f t="shared" si="92"/>
        <v>864</v>
      </c>
      <c r="G864" t="str">
        <f t="shared" si="95"/>
        <v>May</v>
      </c>
      <c r="H864" s="16">
        <f t="shared" si="96"/>
        <v>14</v>
      </c>
    </row>
    <row r="865" spans="1:8" x14ac:dyDescent="0.2">
      <c r="A865" s="16">
        <f t="shared" si="98"/>
        <v>135</v>
      </c>
      <c r="B865" t="s">
        <v>4</v>
      </c>
      <c r="C865" s="16">
        <f t="shared" si="94"/>
        <v>15</v>
      </c>
      <c r="E865" t="str">
        <f t="shared" si="97"/>
        <v>May 15</v>
      </c>
      <c r="F865" s="16">
        <f t="shared" si="92"/>
        <v>865</v>
      </c>
      <c r="G865" t="str">
        <f t="shared" si="95"/>
        <v>May</v>
      </c>
      <c r="H865" s="16">
        <f t="shared" si="96"/>
        <v>15</v>
      </c>
    </row>
    <row r="866" spans="1:8" x14ac:dyDescent="0.2">
      <c r="A866" s="16">
        <f t="shared" si="98"/>
        <v>136</v>
      </c>
      <c r="B866" t="s">
        <v>4</v>
      </c>
      <c r="C866" s="16">
        <f t="shared" si="94"/>
        <v>16</v>
      </c>
      <c r="E866" t="str">
        <f t="shared" si="97"/>
        <v>May 16</v>
      </c>
      <c r="F866" s="16">
        <f t="shared" si="92"/>
        <v>866</v>
      </c>
      <c r="G866" t="str">
        <f t="shared" si="95"/>
        <v>May</v>
      </c>
      <c r="H866" s="16">
        <f t="shared" si="96"/>
        <v>16</v>
      </c>
    </row>
    <row r="867" spans="1:8" x14ac:dyDescent="0.2">
      <c r="A867" s="16">
        <f t="shared" si="98"/>
        <v>137</v>
      </c>
      <c r="B867" t="s">
        <v>4</v>
      </c>
      <c r="C867" s="16">
        <f t="shared" si="94"/>
        <v>17</v>
      </c>
      <c r="E867" t="str">
        <f t="shared" si="97"/>
        <v>May 17</v>
      </c>
      <c r="F867" s="16">
        <f t="shared" si="92"/>
        <v>867</v>
      </c>
      <c r="G867" t="str">
        <f t="shared" si="95"/>
        <v>May</v>
      </c>
      <c r="H867" s="16">
        <f t="shared" si="96"/>
        <v>17</v>
      </c>
    </row>
    <row r="868" spans="1:8" x14ac:dyDescent="0.2">
      <c r="A868" s="16">
        <f t="shared" si="98"/>
        <v>138</v>
      </c>
      <c r="B868" t="s">
        <v>4</v>
      </c>
      <c r="C868" s="16">
        <f t="shared" si="94"/>
        <v>18</v>
      </c>
      <c r="E868" t="str">
        <f t="shared" si="97"/>
        <v>May 18</v>
      </c>
      <c r="F868" s="16">
        <f t="shared" si="92"/>
        <v>868</v>
      </c>
      <c r="G868" t="str">
        <f t="shared" si="95"/>
        <v>May</v>
      </c>
      <c r="H868" s="16">
        <f t="shared" si="96"/>
        <v>18</v>
      </c>
    </row>
    <row r="869" spans="1:8" x14ac:dyDescent="0.2">
      <c r="A869" s="16">
        <f t="shared" si="98"/>
        <v>139</v>
      </c>
      <c r="B869" t="s">
        <v>4</v>
      </c>
      <c r="C869" s="16">
        <f t="shared" si="94"/>
        <v>19</v>
      </c>
      <c r="E869" t="str">
        <f t="shared" si="97"/>
        <v>May 19</v>
      </c>
      <c r="F869" s="16">
        <f t="shared" si="92"/>
        <v>869</v>
      </c>
      <c r="G869" t="str">
        <f t="shared" si="95"/>
        <v>May</v>
      </c>
      <c r="H869" s="16">
        <f t="shared" si="96"/>
        <v>19</v>
      </c>
    </row>
    <row r="870" spans="1:8" x14ac:dyDescent="0.2">
      <c r="A870" s="16">
        <f t="shared" si="98"/>
        <v>140</v>
      </c>
      <c r="B870" t="s">
        <v>4</v>
      </c>
      <c r="C870" s="16">
        <f t="shared" si="94"/>
        <v>20</v>
      </c>
      <c r="E870" t="str">
        <f t="shared" si="97"/>
        <v>May 20</v>
      </c>
      <c r="F870" s="16">
        <f t="shared" si="92"/>
        <v>870</v>
      </c>
      <c r="G870" t="str">
        <f t="shared" si="95"/>
        <v>May</v>
      </c>
      <c r="H870" s="16">
        <f t="shared" si="96"/>
        <v>20</v>
      </c>
    </row>
    <row r="871" spans="1:8" x14ac:dyDescent="0.2">
      <c r="A871" s="16">
        <f t="shared" si="98"/>
        <v>141</v>
      </c>
      <c r="B871" t="s">
        <v>4</v>
      </c>
      <c r="C871" s="16">
        <f t="shared" si="94"/>
        <v>21</v>
      </c>
      <c r="E871" t="str">
        <f t="shared" si="97"/>
        <v>May 21</v>
      </c>
      <c r="F871" s="16">
        <f t="shared" si="92"/>
        <v>871</v>
      </c>
      <c r="G871" t="str">
        <f t="shared" si="95"/>
        <v>May</v>
      </c>
      <c r="H871" s="16">
        <f t="shared" si="96"/>
        <v>21</v>
      </c>
    </row>
    <row r="872" spans="1:8" x14ac:dyDescent="0.2">
      <c r="A872" s="16">
        <f t="shared" si="98"/>
        <v>142</v>
      </c>
      <c r="B872" t="s">
        <v>4</v>
      </c>
      <c r="C872" s="16">
        <f t="shared" si="94"/>
        <v>22</v>
      </c>
      <c r="E872" t="str">
        <f t="shared" si="97"/>
        <v>May 22</v>
      </c>
      <c r="F872" s="16">
        <f t="shared" si="92"/>
        <v>872</v>
      </c>
      <c r="G872" t="str">
        <f t="shared" si="95"/>
        <v>May</v>
      </c>
      <c r="H872" s="16">
        <f t="shared" si="96"/>
        <v>22</v>
      </c>
    </row>
    <row r="873" spans="1:8" x14ac:dyDescent="0.2">
      <c r="A873" s="16">
        <f t="shared" si="98"/>
        <v>143</v>
      </c>
      <c r="B873" t="s">
        <v>4</v>
      </c>
      <c r="C873" s="16">
        <f t="shared" si="94"/>
        <v>23</v>
      </c>
      <c r="E873" t="str">
        <f t="shared" si="97"/>
        <v>May 23</v>
      </c>
      <c r="F873" s="16">
        <f t="shared" si="92"/>
        <v>873</v>
      </c>
      <c r="G873" t="str">
        <f t="shared" si="95"/>
        <v>May</v>
      </c>
      <c r="H873" s="16">
        <f t="shared" si="96"/>
        <v>23</v>
      </c>
    </row>
    <row r="874" spans="1:8" x14ac:dyDescent="0.2">
      <c r="A874" s="16">
        <f t="shared" si="98"/>
        <v>144</v>
      </c>
      <c r="B874" t="s">
        <v>4</v>
      </c>
      <c r="C874" s="16">
        <f t="shared" si="94"/>
        <v>24</v>
      </c>
      <c r="E874" t="str">
        <f t="shared" si="97"/>
        <v>May 24</v>
      </c>
      <c r="F874" s="16">
        <f t="shared" si="92"/>
        <v>874</v>
      </c>
      <c r="G874" t="str">
        <f t="shared" si="95"/>
        <v>May</v>
      </c>
      <c r="H874" s="16">
        <f t="shared" si="96"/>
        <v>24</v>
      </c>
    </row>
    <row r="875" spans="1:8" x14ac:dyDescent="0.2">
      <c r="A875" s="16">
        <f t="shared" si="98"/>
        <v>145</v>
      </c>
      <c r="B875" t="s">
        <v>4</v>
      </c>
      <c r="C875" s="16">
        <f t="shared" si="94"/>
        <v>25</v>
      </c>
      <c r="E875" t="str">
        <f t="shared" si="97"/>
        <v>May 25</v>
      </c>
      <c r="F875" s="16">
        <f t="shared" si="92"/>
        <v>875</v>
      </c>
      <c r="G875" t="str">
        <f t="shared" si="95"/>
        <v>May</v>
      </c>
      <c r="H875" s="16">
        <f t="shared" si="96"/>
        <v>25</v>
      </c>
    </row>
    <row r="876" spans="1:8" x14ac:dyDescent="0.2">
      <c r="A876" s="16">
        <f t="shared" si="98"/>
        <v>146</v>
      </c>
      <c r="B876" t="s">
        <v>4</v>
      </c>
      <c r="C876" s="16">
        <f t="shared" si="94"/>
        <v>26</v>
      </c>
      <c r="E876" t="str">
        <f t="shared" si="97"/>
        <v>May 26</v>
      </c>
      <c r="F876" s="16">
        <f t="shared" si="92"/>
        <v>876</v>
      </c>
      <c r="G876" t="str">
        <f t="shared" si="95"/>
        <v>May</v>
      </c>
      <c r="H876" s="16">
        <f t="shared" si="96"/>
        <v>26</v>
      </c>
    </row>
    <row r="877" spans="1:8" x14ac:dyDescent="0.2">
      <c r="A877" s="16">
        <f t="shared" si="98"/>
        <v>147</v>
      </c>
      <c r="B877" t="s">
        <v>4</v>
      </c>
      <c r="C877" s="16">
        <f t="shared" si="94"/>
        <v>27</v>
      </c>
      <c r="E877" t="str">
        <f t="shared" si="97"/>
        <v>May 27</v>
      </c>
      <c r="F877" s="16">
        <f t="shared" si="92"/>
        <v>877</v>
      </c>
      <c r="G877" t="str">
        <f t="shared" si="95"/>
        <v>May</v>
      </c>
      <c r="H877" s="16">
        <f t="shared" si="96"/>
        <v>27</v>
      </c>
    </row>
    <row r="878" spans="1:8" x14ac:dyDescent="0.2">
      <c r="A878" s="16">
        <f t="shared" si="98"/>
        <v>148</v>
      </c>
      <c r="B878" t="s">
        <v>4</v>
      </c>
      <c r="C878" s="16">
        <f t="shared" si="94"/>
        <v>28</v>
      </c>
      <c r="E878" t="str">
        <f t="shared" si="97"/>
        <v>May 28</v>
      </c>
      <c r="F878" s="16">
        <f t="shared" si="92"/>
        <v>878</v>
      </c>
      <c r="G878" t="str">
        <f t="shared" si="95"/>
        <v>May</v>
      </c>
      <c r="H878" s="16">
        <f t="shared" si="96"/>
        <v>28</v>
      </c>
    </row>
    <row r="879" spans="1:8" x14ac:dyDescent="0.2">
      <c r="A879" s="16">
        <f t="shared" si="98"/>
        <v>149</v>
      </c>
      <c r="B879" t="s">
        <v>4</v>
      </c>
      <c r="C879" s="16">
        <f t="shared" si="94"/>
        <v>29</v>
      </c>
      <c r="E879" t="str">
        <f t="shared" si="97"/>
        <v>May 29</v>
      </c>
      <c r="F879" s="16">
        <f t="shared" si="92"/>
        <v>879</v>
      </c>
      <c r="G879" t="str">
        <f t="shared" si="95"/>
        <v>May</v>
      </c>
      <c r="H879" s="16">
        <f t="shared" si="96"/>
        <v>29</v>
      </c>
    </row>
    <row r="880" spans="1:8" x14ac:dyDescent="0.2">
      <c r="A880" s="16">
        <f t="shared" si="98"/>
        <v>150</v>
      </c>
      <c r="B880" t="s">
        <v>4</v>
      </c>
      <c r="C880" s="16">
        <f t="shared" si="94"/>
        <v>30</v>
      </c>
      <c r="E880" t="str">
        <f t="shared" si="97"/>
        <v>May 30</v>
      </c>
      <c r="F880" s="16">
        <f t="shared" ref="F880:F943" si="99">F879+1</f>
        <v>880</v>
      </c>
      <c r="G880" t="str">
        <f t="shared" si="95"/>
        <v>May</v>
      </c>
      <c r="H880" s="16">
        <f t="shared" si="96"/>
        <v>30</v>
      </c>
    </row>
    <row r="881" spans="1:8" x14ac:dyDescent="0.2">
      <c r="A881" s="16">
        <f t="shared" si="98"/>
        <v>151</v>
      </c>
      <c r="B881" t="s">
        <v>4</v>
      </c>
      <c r="C881" s="16">
        <f t="shared" si="94"/>
        <v>31</v>
      </c>
      <c r="D881" s="16">
        <v>31</v>
      </c>
      <c r="E881" t="str">
        <f t="shared" si="97"/>
        <v>May 31</v>
      </c>
      <c r="F881" s="16">
        <f t="shared" si="99"/>
        <v>881</v>
      </c>
      <c r="G881" t="str">
        <f t="shared" si="95"/>
        <v>May</v>
      </c>
      <c r="H881" s="16">
        <f t="shared" si="96"/>
        <v>31</v>
      </c>
    </row>
    <row r="882" spans="1:8" x14ac:dyDescent="0.2">
      <c r="A882" s="16">
        <f t="shared" si="98"/>
        <v>152</v>
      </c>
      <c r="B882" t="s">
        <v>5</v>
      </c>
      <c r="C882" s="16">
        <v>1</v>
      </c>
      <c r="E882" t="str">
        <f t="shared" si="97"/>
        <v>June  1</v>
      </c>
      <c r="F882" s="16">
        <f t="shared" si="99"/>
        <v>882</v>
      </c>
      <c r="G882" t="str">
        <f t="shared" si="95"/>
        <v xml:space="preserve">June </v>
      </c>
      <c r="H882" s="16">
        <f t="shared" si="96"/>
        <v>1</v>
      </c>
    </row>
    <row r="883" spans="1:8" x14ac:dyDescent="0.2">
      <c r="A883" s="16">
        <f t="shared" si="98"/>
        <v>153</v>
      </c>
      <c r="B883" t="s">
        <v>5</v>
      </c>
      <c r="C883" s="16">
        <f t="shared" ref="C883:C911" si="100">C882+1</f>
        <v>2</v>
      </c>
      <c r="E883" t="str">
        <f t="shared" si="97"/>
        <v>June  2</v>
      </c>
      <c r="F883" s="16">
        <f t="shared" si="99"/>
        <v>883</v>
      </c>
      <c r="G883" t="str">
        <f t="shared" si="95"/>
        <v xml:space="preserve">June </v>
      </c>
      <c r="H883" s="16">
        <f t="shared" si="96"/>
        <v>2</v>
      </c>
    </row>
    <row r="884" spans="1:8" x14ac:dyDescent="0.2">
      <c r="A884" s="16">
        <f t="shared" si="98"/>
        <v>154</v>
      </c>
      <c r="B884" t="s">
        <v>5</v>
      </c>
      <c r="C884" s="16">
        <f t="shared" si="100"/>
        <v>3</v>
      </c>
      <c r="E884" t="str">
        <f t="shared" si="97"/>
        <v>June  3</v>
      </c>
      <c r="F884" s="16">
        <f t="shared" si="99"/>
        <v>884</v>
      </c>
      <c r="G884" t="str">
        <f t="shared" si="95"/>
        <v xml:space="preserve">June </v>
      </c>
      <c r="H884" s="16">
        <f t="shared" si="96"/>
        <v>3</v>
      </c>
    </row>
    <row r="885" spans="1:8" x14ac:dyDescent="0.2">
      <c r="A885" s="16">
        <f t="shared" si="98"/>
        <v>155</v>
      </c>
      <c r="B885" t="s">
        <v>5</v>
      </c>
      <c r="C885" s="16">
        <f t="shared" si="100"/>
        <v>4</v>
      </c>
      <c r="E885" t="str">
        <f t="shared" si="97"/>
        <v>June  4</v>
      </c>
      <c r="F885" s="16">
        <f t="shared" si="99"/>
        <v>885</v>
      </c>
      <c r="G885" t="str">
        <f t="shared" si="95"/>
        <v xml:space="preserve">June </v>
      </c>
      <c r="H885" s="16">
        <f t="shared" si="96"/>
        <v>4</v>
      </c>
    </row>
    <row r="886" spans="1:8" x14ac:dyDescent="0.2">
      <c r="A886" s="16">
        <f t="shared" si="98"/>
        <v>156</v>
      </c>
      <c r="B886" t="s">
        <v>5</v>
      </c>
      <c r="C886" s="16">
        <f t="shared" si="100"/>
        <v>5</v>
      </c>
      <c r="E886" t="str">
        <f t="shared" si="97"/>
        <v>June  5</v>
      </c>
      <c r="F886" s="16">
        <f t="shared" si="99"/>
        <v>886</v>
      </c>
      <c r="G886" t="str">
        <f t="shared" si="95"/>
        <v xml:space="preserve">June </v>
      </c>
      <c r="H886" s="16">
        <f t="shared" si="96"/>
        <v>5</v>
      </c>
    </row>
    <row r="887" spans="1:8" x14ac:dyDescent="0.2">
      <c r="A887" s="16">
        <f t="shared" si="98"/>
        <v>157</v>
      </c>
      <c r="B887" t="s">
        <v>5</v>
      </c>
      <c r="C887" s="16">
        <f t="shared" si="100"/>
        <v>6</v>
      </c>
      <c r="E887" t="str">
        <f t="shared" si="97"/>
        <v>June  6</v>
      </c>
      <c r="F887" s="16">
        <f t="shared" si="99"/>
        <v>887</v>
      </c>
      <c r="G887" t="str">
        <f t="shared" si="95"/>
        <v xml:space="preserve">June </v>
      </c>
      <c r="H887" s="16">
        <f t="shared" si="96"/>
        <v>6</v>
      </c>
    </row>
    <row r="888" spans="1:8" x14ac:dyDescent="0.2">
      <c r="A888" s="16">
        <f t="shared" si="98"/>
        <v>158</v>
      </c>
      <c r="B888" t="s">
        <v>5</v>
      </c>
      <c r="C888" s="16">
        <f t="shared" si="100"/>
        <v>7</v>
      </c>
      <c r="E888" t="str">
        <f t="shared" si="97"/>
        <v>June  7</v>
      </c>
      <c r="F888" s="16">
        <f t="shared" si="99"/>
        <v>888</v>
      </c>
      <c r="G888" t="str">
        <f t="shared" si="95"/>
        <v xml:space="preserve">June </v>
      </c>
      <c r="H888" s="16">
        <f t="shared" si="96"/>
        <v>7</v>
      </c>
    </row>
    <row r="889" spans="1:8" x14ac:dyDescent="0.2">
      <c r="A889" s="16">
        <f t="shared" si="98"/>
        <v>159</v>
      </c>
      <c r="B889" t="s">
        <v>5</v>
      </c>
      <c r="C889" s="16">
        <f t="shared" si="100"/>
        <v>8</v>
      </c>
      <c r="E889" t="str">
        <f t="shared" si="97"/>
        <v>June  8</v>
      </c>
      <c r="F889" s="16">
        <f t="shared" si="99"/>
        <v>889</v>
      </c>
      <c r="G889" t="str">
        <f t="shared" si="95"/>
        <v xml:space="preserve">June </v>
      </c>
      <c r="H889" s="16">
        <f t="shared" si="96"/>
        <v>8</v>
      </c>
    </row>
    <row r="890" spans="1:8" x14ac:dyDescent="0.2">
      <c r="A890" s="16">
        <f t="shared" si="98"/>
        <v>160</v>
      </c>
      <c r="B890" t="s">
        <v>5</v>
      </c>
      <c r="C890" s="16">
        <f t="shared" si="100"/>
        <v>9</v>
      </c>
      <c r="E890" t="str">
        <f t="shared" si="97"/>
        <v>June  9</v>
      </c>
      <c r="F890" s="16">
        <f t="shared" si="99"/>
        <v>890</v>
      </c>
      <c r="G890" t="str">
        <f t="shared" si="95"/>
        <v xml:space="preserve">June </v>
      </c>
      <c r="H890" s="16">
        <f t="shared" si="96"/>
        <v>9</v>
      </c>
    </row>
    <row r="891" spans="1:8" x14ac:dyDescent="0.2">
      <c r="A891" s="16">
        <f t="shared" si="98"/>
        <v>161</v>
      </c>
      <c r="B891" t="s">
        <v>5</v>
      </c>
      <c r="C891" s="16">
        <f t="shared" si="100"/>
        <v>10</v>
      </c>
      <c r="E891" t="str">
        <f t="shared" si="97"/>
        <v>June  10</v>
      </c>
      <c r="F891" s="16">
        <f t="shared" si="99"/>
        <v>891</v>
      </c>
      <c r="G891" t="str">
        <f t="shared" si="95"/>
        <v xml:space="preserve">June </v>
      </c>
      <c r="H891" s="16">
        <f t="shared" si="96"/>
        <v>10</v>
      </c>
    </row>
    <row r="892" spans="1:8" x14ac:dyDescent="0.2">
      <c r="A892" s="16">
        <f t="shared" si="98"/>
        <v>162</v>
      </c>
      <c r="B892" t="s">
        <v>5</v>
      </c>
      <c r="C892" s="16">
        <f t="shared" si="100"/>
        <v>11</v>
      </c>
      <c r="E892" t="str">
        <f t="shared" si="97"/>
        <v>June  11</v>
      </c>
      <c r="F892" s="16">
        <f t="shared" si="99"/>
        <v>892</v>
      </c>
      <c r="G892" t="str">
        <f t="shared" si="95"/>
        <v xml:space="preserve">June </v>
      </c>
      <c r="H892" s="16">
        <f t="shared" si="96"/>
        <v>11</v>
      </c>
    </row>
    <row r="893" spans="1:8" x14ac:dyDescent="0.2">
      <c r="A893" s="16">
        <f t="shared" si="98"/>
        <v>163</v>
      </c>
      <c r="B893" t="s">
        <v>5</v>
      </c>
      <c r="C893" s="16">
        <f t="shared" si="100"/>
        <v>12</v>
      </c>
      <c r="E893" t="str">
        <f t="shared" si="97"/>
        <v>June  12</v>
      </c>
      <c r="F893" s="16">
        <f t="shared" si="99"/>
        <v>893</v>
      </c>
      <c r="G893" t="str">
        <f t="shared" si="95"/>
        <v xml:space="preserve">June </v>
      </c>
      <c r="H893" s="16">
        <f t="shared" si="96"/>
        <v>12</v>
      </c>
    </row>
    <row r="894" spans="1:8" x14ac:dyDescent="0.2">
      <c r="A894" s="16">
        <f t="shared" si="98"/>
        <v>164</v>
      </c>
      <c r="B894" t="s">
        <v>5</v>
      </c>
      <c r="C894" s="16">
        <f t="shared" si="100"/>
        <v>13</v>
      </c>
      <c r="E894" t="str">
        <f t="shared" si="97"/>
        <v>June  13</v>
      </c>
      <c r="F894" s="16">
        <f t="shared" si="99"/>
        <v>894</v>
      </c>
      <c r="G894" t="str">
        <f t="shared" si="95"/>
        <v xml:space="preserve">June </v>
      </c>
      <c r="H894" s="16">
        <f t="shared" si="96"/>
        <v>13</v>
      </c>
    </row>
    <row r="895" spans="1:8" x14ac:dyDescent="0.2">
      <c r="A895" s="16">
        <f t="shared" si="98"/>
        <v>165</v>
      </c>
      <c r="B895" t="s">
        <v>5</v>
      </c>
      <c r="C895" s="16">
        <f t="shared" si="100"/>
        <v>14</v>
      </c>
      <c r="E895" t="str">
        <f t="shared" si="97"/>
        <v>June  14</v>
      </c>
      <c r="F895" s="16">
        <f t="shared" si="99"/>
        <v>895</v>
      </c>
      <c r="G895" t="str">
        <f t="shared" si="95"/>
        <v xml:space="preserve">June </v>
      </c>
      <c r="H895" s="16">
        <f t="shared" si="96"/>
        <v>14</v>
      </c>
    </row>
    <row r="896" spans="1:8" x14ac:dyDescent="0.2">
      <c r="A896" s="16">
        <f t="shared" si="98"/>
        <v>166</v>
      </c>
      <c r="B896" t="s">
        <v>5</v>
      </c>
      <c r="C896" s="16">
        <f t="shared" si="100"/>
        <v>15</v>
      </c>
      <c r="E896" t="str">
        <f t="shared" si="97"/>
        <v>June  15</v>
      </c>
      <c r="F896" s="16">
        <f t="shared" si="99"/>
        <v>896</v>
      </c>
      <c r="G896" t="str">
        <f t="shared" si="95"/>
        <v xml:space="preserve">June </v>
      </c>
      <c r="H896" s="16">
        <f t="shared" si="96"/>
        <v>15</v>
      </c>
    </row>
    <row r="897" spans="1:8" x14ac:dyDescent="0.2">
      <c r="A897" s="16">
        <f t="shared" si="98"/>
        <v>167</v>
      </c>
      <c r="B897" t="s">
        <v>5</v>
      </c>
      <c r="C897" s="16">
        <f t="shared" si="100"/>
        <v>16</v>
      </c>
      <c r="E897" t="str">
        <f t="shared" si="97"/>
        <v>June  16</v>
      </c>
      <c r="F897" s="16">
        <f t="shared" si="99"/>
        <v>897</v>
      </c>
      <c r="G897" t="str">
        <f t="shared" si="95"/>
        <v xml:space="preserve">June </v>
      </c>
      <c r="H897" s="16">
        <f t="shared" si="96"/>
        <v>16</v>
      </c>
    </row>
    <row r="898" spans="1:8" x14ac:dyDescent="0.2">
      <c r="A898" s="16">
        <f t="shared" si="98"/>
        <v>168</v>
      </c>
      <c r="B898" t="s">
        <v>5</v>
      </c>
      <c r="C898" s="16">
        <f t="shared" si="100"/>
        <v>17</v>
      </c>
      <c r="E898" t="str">
        <f t="shared" si="97"/>
        <v>June  17</v>
      </c>
      <c r="F898" s="16">
        <f t="shared" si="99"/>
        <v>898</v>
      </c>
      <c r="G898" t="str">
        <f t="shared" si="95"/>
        <v xml:space="preserve">June </v>
      </c>
      <c r="H898" s="16">
        <f t="shared" si="96"/>
        <v>17</v>
      </c>
    </row>
    <row r="899" spans="1:8" x14ac:dyDescent="0.2">
      <c r="A899" s="16">
        <f t="shared" si="98"/>
        <v>169</v>
      </c>
      <c r="B899" t="s">
        <v>5</v>
      </c>
      <c r="C899" s="16">
        <f t="shared" si="100"/>
        <v>18</v>
      </c>
      <c r="E899" t="str">
        <f t="shared" si="97"/>
        <v>June  18</v>
      </c>
      <c r="F899" s="16">
        <f t="shared" si="99"/>
        <v>899</v>
      </c>
      <c r="G899" t="str">
        <f t="shared" si="95"/>
        <v xml:space="preserve">June </v>
      </c>
      <c r="H899" s="16">
        <f t="shared" si="96"/>
        <v>18</v>
      </c>
    </row>
    <row r="900" spans="1:8" x14ac:dyDescent="0.2">
      <c r="A900" s="16">
        <f t="shared" si="98"/>
        <v>170</v>
      </c>
      <c r="B900" t="s">
        <v>5</v>
      </c>
      <c r="C900" s="16">
        <f t="shared" si="100"/>
        <v>19</v>
      </c>
      <c r="E900" t="str">
        <f t="shared" si="97"/>
        <v>June  19</v>
      </c>
      <c r="F900" s="16">
        <f t="shared" si="99"/>
        <v>900</v>
      </c>
      <c r="G900" t="str">
        <f t="shared" si="95"/>
        <v xml:space="preserve">June </v>
      </c>
      <c r="H900" s="16">
        <f t="shared" si="96"/>
        <v>19</v>
      </c>
    </row>
    <row r="901" spans="1:8" x14ac:dyDescent="0.2">
      <c r="A901" s="16">
        <f t="shared" si="98"/>
        <v>171</v>
      </c>
      <c r="B901" t="s">
        <v>5</v>
      </c>
      <c r="C901" s="16">
        <f t="shared" si="100"/>
        <v>20</v>
      </c>
      <c r="E901" t="str">
        <f t="shared" si="97"/>
        <v>June  20</v>
      </c>
      <c r="F901" s="16">
        <f t="shared" si="99"/>
        <v>901</v>
      </c>
      <c r="G901" t="str">
        <f t="shared" si="95"/>
        <v xml:space="preserve">June </v>
      </c>
      <c r="H901" s="16">
        <f t="shared" si="96"/>
        <v>20</v>
      </c>
    </row>
    <row r="902" spans="1:8" x14ac:dyDescent="0.2">
      <c r="A902" s="16">
        <f t="shared" si="98"/>
        <v>172</v>
      </c>
      <c r="B902" t="s">
        <v>5</v>
      </c>
      <c r="C902" s="16">
        <f t="shared" si="100"/>
        <v>21</v>
      </c>
      <c r="E902" t="str">
        <f t="shared" si="97"/>
        <v>June  21</v>
      </c>
      <c r="F902" s="16">
        <f t="shared" si="99"/>
        <v>902</v>
      </c>
      <c r="G902" t="str">
        <f t="shared" si="95"/>
        <v xml:space="preserve">June </v>
      </c>
      <c r="H902" s="16">
        <f t="shared" si="96"/>
        <v>21</v>
      </c>
    </row>
    <row r="903" spans="1:8" x14ac:dyDescent="0.2">
      <c r="A903" s="16">
        <f t="shared" si="98"/>
        <v>173</v>
      </c>
      <c r="B903" t="s">
        <v>5</v>
      </c>
      <c r="C903" s="16">
        <f t="shared" si="100"/>
        <v>22</v>
      </c>
      <c r="E903" t="str">
        <f t="shared" si="97"/>
        <v>June  22</v>
      </c>
      <c r="F903" s="16">
        <f t="shared" si="99"/>
        <v>903</v>
      </c>
      <c r="G903" t="str">
        <f t="shared" si="95"/>
        <v xml:space="preserve">June </v>
      </c>
      <c r="H903" s="16">
        <f t="shared" si="96"/>
        <v>22</v>
      </c>
    </row>
    <row r="904" spans="1:8" x14ac:dyDescent="0.2">
      <c r="A904" s="16">
        <f t="shared" si="98"/>
        <v>174</v>
      </c>
      <c r="B904" t="s">
        <v>5</v>
      </c>
      <c r="C904" s="16">
        <f t="shared" si="100"/>
        <v>23</v>
      </c>
      <c r="E904" t="str">
        <f t="shared" si="97"/>
        <v>June  23</v>
      </c>
      <c r="F904" s="16">
        <f t="shared" si="99"/>
        <v>904</v>
      </c>
      <c r="G904" t="str">
        <f t="shared" si="95"/>
        <v xml:space="preserve">June </v>
      </c>
      <c r="H904" s="16">
        <f t="shared" si="96"/>
        <v>23</v>
      </c>
    </row>
    <row r="905" spans="1:8" x14ac:dyDescent="0.2">
      <c r="A905" s="16">
        <f t="shared" si="98"/>
        <v>175</v>
      </c>
      <c r="B905" t="s">
        <v>5</v>
      </c>
      <c r="C905" s="16">
        <f t="shared" si="100"/>
        <v>24</v>
      </c>
      <c r="E905" t="str">
        <f t="shared" si="97"/>
        <v>June  24</v>
      </c>
      <c r="F905" s="16">
        <f t="shared" si="99"/>
        <v>905</v>
      </c>
      <c r="G905" t="str">
        <f t="shared" si="95"/>
        <v xml:space="preserve">June </v>
      </c>
      <c r="H905" s="16">
        <f t="shared" si="96"/>
        <v>24</v>
      </c>
    </row>
    <row r="906" spans="1:8" x14ac:dyDescent="0.2">
      <c r="A906" s="16">
        <f t="shared" si="98"/>
        <v>176</v>
      </c>
      <c r="B906" t="s">
        <v>5</v>
      </c>
      <c r="C906" s="16">
        <f t="shared" si="100"/>
        <v>25</v>
      </c>
      <c r="E906" t="str">
        <f t="shared" si="97"/>
        <v>June  25</v>
      </c>
      <c r="F906" s="16">
        <f t="shared" si="99"/>
        <v>906</v>
      </c>
      <c r="G906" t="str">
        <f t="shared" si="95"/>
        <v xml:space="preserve">June </v>
      </c>
      <c r="H906" s="16">
        <f t="shared" si="96"/>
        <v>25</v>
      </c>
    </row>
    <row r="907" spans="1:8" x14ac:dyDescent="0.2">
      <c r="A907" s="16">
        <f t="shared" si="98"/>
        <v>177</v>
      </c>
      <c r="B907" t="s">
        <v>5</v>
      </c>
      <c r="C907" s="16">
        <f t="shared" si="100"/>
        <v>26</v>
      </c>
      <c r="E907" t="str">
        <f t="shared" si="97"/>
        <v>June  26</v>
      </c>
      <c r="F907" s="16">
        <f t="shared" si="99"/>
        <v>907</v>
      </c>
      <c r="G907" t="str">
        <f t="shared" si="95"/>
        <v xml:space="preserve">June </v>
      </c>
      <c r="H907" s="16">
        <f t="shared" si="96"/>
        <v>26</v>
      </c>
    </row>
    <row r="908" spans="1:8" x14ac:dyDescent="0.2">
      <c r="A908" s="16">
        <f t="shared" si="98"/>
        <v>178</v>
      </c>
      <c r="B908" t="s">
        <v>5</v>
      </c>
      <c r="C908" s="16">
        <f t="shared" si="100"/>
        <v>27</v>
      </c>
      <c r="E908" t="str">
        <f t="shared" si="97"/>
        <v>June  27</v>
      </c>
      <c r="F908" s="16">
        <f t="shared" si="99"/>
        <v>908</v>
      </c>
      <c r="G908" t="str">
        <f t="shared" si="95"/>
        <v xml:space="preserve">June </v>
      </c>
      <c r="H908" s="16">
        <f t="shared" si="96"/>
        <v>27</v>
      </c>
    </row>
    <row r="909" spans="1:8" x14ac:dyDescent="0.2">
      <c r="A909" s="16">
        <f t="shared" si="98"/>
        <v>179</v>
      </c>
      <c r="B909" t="s">
        <v>5</v>
      </c>
      <c r="C909" s="16">
        <f t="shared" si="100"/>
        <v>28</v>
      </c>
      <c r="E909" t="str">
        <f t="shared" si="97"/>
        <v>June  28</v>
      </c>
      <c r="F909" s="16">
        <f t="shared" si="99"/>
        <v>909</v>
      </c>
      <c r="G909" t="str">
        <f t="shared" si="95"/>
        <v xml:space="preserve">June </v>
      </c>
      <c r="H909" s="16">
        <f t="shared" si="96"/>
        <v>28</v>
      </c>
    </row>
    <row r="910" spans="1:8" x14ac:dyDescent="0.2">
      <c r="A910" s="16">
        <f t="shared" si="98"/>
        <v>180</v>
      </c>
      <c r="B910" t="s">
        <v>5</v>
      </c>
      <c r="C910" s="16">
        <f t="shared" si="100"/>
        <v>29</v>
      </c>
      <c r="E910" t="str">
        <f t="shared" si="97"/>
        <v>June  29</v>
      </c>
      <c r="F910" s="16">
        <f t="shared" si="99"/>
        <v>910</v>
      </c>
      <c r="G910" t="str">
        <f t="shared" si="95"/>
        <v xml:space="preserve">June </v>
      </c>
      <c r="H910" s="16">
        <f t="shared" si="96"/>
        <v>29</v>
      </c>
    </row>
    <row r="911" spans="1:8" x14ac:dyDescent="0.2">
      <c r="A911" s="16">
        <f t="shared" si="98"/>
        <v>181</v>
      </c>
      <c r="B911" t="s">
        <v>5</v>
      </c>
      <c r="C911" s="16">
        <f t="shared" si="100"/>
        <v>30</v>
      </c>
      <c r="D911" s="16">
        <v>30</v>
      </c>
      <c r="E911" t="str">
        <f t="shared" si="97"/>
        <v>June  30</v>
      </c>
      <c r="F911" s="16">
        <f t="shared" si="99"/>
        <v>911</v>
      </c>
      <c r="G911" t="str">
        <f t="shared" si="95"/>
        <v xml:space="preserve">June </v>
      </c>
      <c r="H911" s="16">
        <f t="shared" si="96"/>
        <v>30</v>
      </c>
    </row>
    <row r="912" spans="1:8" x14ac:dyDescent="0.2">
      <c r="A912" s="16">
        <f t="shared" si="98"/>
        <v>182</v>
      </c>
      <c r="B912" t="s">
        <v>6</v>
      </c>
      <c r="C912" s="16">
        <v>1</v>
      </c>
      <c r="E912" t="str">
        <f t="shared" si="97"/>
        <v>July 1</v>
      </c>
      <c r="F912" s="16">
        <f t="shared" si="99"/>
        <v>912</v>
      </c>
      <c r="G912" t="str">
        <f t="shared" si="95"/>
        <v>July</v>
      </c>
      <c r="H912" s="16">
        <f t="shared" si="96"/>
        <v>1</v>
      </c>
    </row>
    <row r="913" spans="1:8" x14ac:dyDescent="0.2">
      <c r="A913" s="16">
        <f t="shared" si="98"/>
        <v>183</v>
      </c>
      <c r="B913" t="s">
        <v>6</v>
      </c>
      <c r="C913" s="16">
        <f>C912+1</f>
        <v>2</v>
      </c>
      <c r="E913" t="str">
        <f t="shared" si="97"/>
        <v>July 2</v>
      </c>
      <c r="F913" s="16">
        <f t="shared" si="99"/>
        <v>913</v>
      </c>
      <c r="G913" t="str">
        <f t="shared" si="95"/>
        <v>July</v>
      </c>
      <c r="H913" s="16">
        <f t="shared" si="96"/>
        <v>2</v>
      </c>
    </row>
    <row r="914" spans="1:8" x14ac:dyDescent="0.2">
      <c r="A914" s="16">
        <f t="shared" si="98"/>
        <v>184</v>
      </c>
      <c r="B914" t="s">
        <v>6</v>
      </c>
      <c r="C914" s="16">
        <f t="shared" ref="C914:C942" si="101">C913+1</f>
        <v>3</v>
      </c>
      <c r="E914" t="str">
        <f t="shared" si="97"/>
        <v>July 3</v>
      </c>
      <c r="F914" s="16">
        <f t="shared" si="99"/>
        <v>914</v>
      </c>
      <c r="G914" t="str">
        <f t="shared" si="95"/>
        <v>July</v>
      </c>
      <c r="H914" s="16">
        <f t="shared" si="96"/>
        <v>3</v>
      </c>
    </row>
    <row r="915" spans="1:8" x14ac:dyDescent="0.2">
      <c r="A915" s="16">
        <f t="shared" si="98"/>
        <v>185</v>
      </c>
      <c r="B915" t="s">
        <v>6</v>
      </c>
      <c r="C915" s="16">
        <f t="shared" si="101"/>
        <v>4</v>
      </c>
      <c r="E915" t="str">
        <f t="shared" si="97"/>
        <v>July 4</v>
      </c>
      <c r="F915" s="16">
        <f t="shared" si="99"/>
        <v>915</v>
      </c>
      <c r="G915" t="str">
        <f t="shared" si="95"/>
        <v>July</v>
      </c>
      <c r="H915" s="16">
        <f t="shared" si="96"/>
        <v>4</v>
      </c>
    </row>
    <row r="916" spans="1:8" x14ac:dyDescent="0.2">
      <c r="A916" s="16">
        <f t="shared" si="98"/>
        <v>186</v>
      </c>
      <c r="B916" t="s">
        <v>6</v>
      </c>
      <c r="C916" s="16">
        <f t="shared" si="101"/>
        <v>5</v>
      </c>
      <c r="E916" t="str">
        <f t="shared" si="97"/>
        <v>July 5</v>
      </c>
      <c r="F916" s="16">
        <f t="shared" si="99"/>
        <v>916</v>
      </c>
      <c r="G916" t="str">
        <f t="shared" si="95"/>
        <v>July</v>
      </c>
      <c r="H916" s="16">
        <f t="shared" si="96"/>
        <v>5</v>
      </c>
    </row>
    <row r="917" spans="1:8" x14ac:dyDescent="0.2">
      <c r="A917" s="16">
        <f t="shared" si="98"/>
        <v>187</v>
      </c>
      <c r="B917" t="s">
        <v>6</v>
      </c>
      <c r="C917" s="16">
        <f t="shared" si="101"/>
        <v>6</v>
      </c>
      <c r="E917" t="str">
        <f t="shared" si="97"/>
        <v>July 6</v>
      </c>
      <c r="F917" s="16">
        <f t="shared" si="99"/>
        <v>917</v>
      </c>
      <c r="G917" t="str">
        <f t="shared" si="95"/>
        <v>July</v>
      </c>
      <c r="H917" s="16">
        <f t="shared" si="96"/>
        <v>6</v>
      </c>
    </row>
    <row r="918" spans="1:8" x14ac:dyDescent="0.2">
      <c r="A918" s="16">
        <f t="shared" si="98"/>
        <v>188</v>
      </c>
      <c r="B918" t="s">
        <v>6</v>
      </c>
      <c r="C918" s="16">
        <f t="shared" si="101"/>
        <v>7</v>
      </c>
      <c r="E918" t="str">
        <f t="shared" si="97"/>
        <v>July 7</v>
      </c>
      <c r="F918" s="16">
        <f t="shared" si="99"/>
        <v>918</v>
      </c>
      <c r="G918" t="str">
        <f t="shared" si="95"/>
        <v>July</v>
      </c>
      <c r="H918" s="16">
        <f t="shared" si="96"/>
        <v>7</v>
      </c>
    </row>
    <row r="919" spans="1:8" x14ac:dyDescent="0.2">
      <c r="A919" s="16">
        <f t="shared" si="98"/>
        <v>189</v>
      </c>
      <c r="B919" t="s">
        <v>6</v>
      </c>
      <c r="C919" s="16">
        <f t="shared" si="101"/>
        <v>8</v>
      </c>
      <c r="E919" t="str">
        <f t="shared" si="97"/>
        <v>July 8</v>
      </c>
      <c r="F919" s="16">
        <f t="shared" si="99"/>
        <v>919</v>
      </c>
      <c r="G919" t="str">
        <f t="shared" si="95"/>
        <v>July</v>
      </c>
      <c r="H919" s="16">
        <f t="shared" si="96"/>
        <v>8</v>
      </c>
    </row>
    <row r="920" spans="1:8" x14ac:dyDescent="0.2">
      <c r="A920" s="16">
        <f t="shared" si="98"/>
        <v>190</v>
      </c>
      <c r="B920" t="s">
        <v>6</v>
      </c>
      <c r="C920" s="16">
        <f t="shared" si="101"/>
        <v>9</v>
      </c>
      <c r="E920" t="str">
        <f t="shared" si="97"/>
        <v>July 9</v>
      </c>
      <c r="F920" s="16">
        <f t="shared" si="99"/>
        <v>920</v>
      </c>
      <c r="G920" t="str">
        <f t="shared" si="95"/>
        <v>July</v>
      </c>
      <c r="H920" s="16">
        <f t="shared" si="96"/>
        <v>9</v>
      </c>
    </row>
    <row r="921" spans="1:8" x14ac:dyDescent="0.2">
      <c r="A921" s="16">
        <f t="shared" si="98"/>
        <v>191</v>
      </c>
      <c r="B921" t="s">
        <v>6</v>
      </c>
      <c r="C921" s="16">
        <f t="shared" si="101"/>
        <v>10</v>
      </c>
      <c r="E921" t="str">
        <f t="shared" si="97"/>
        <v>July 10</v>
      </c>
      <c r="F921" s="16">
        <f t="shared" si="99"/>
        <v>921</v>
      </c>
      <c r="G921" t="str">
        <f t="shared" si="95"/>
        <v>July</v>
      </c>
      <c r="H921" s="16">
        <f t="shared" si="96"/>
        <v>10</v>
      </c>
    </row>
    <row r="922" spans="1:8" x14ac:dyDescent="0.2">
      <c r="A922" s="16">
        <f t="shared" si="98"/>
        <v>192</v>
      </c>
      <c r="B922" t="s">
        <v>6</v>
      </c>
      <c r="C922" s="16">
        <f t="shared" si="101"/>
        <v>11</v>
      </c>
      <c r="E922" t="str">
        <f t="shared" si="97"/>
        <v>July 11</v>
      </c>
      <c r="F922" s="16">
        <f t="shared" si="99"/>
        <v>922</v>
      </c>
      <c r="G922" t="str">
        <f t="shared" si="95"/>
        <v>July</v>
      </c>
      <c r="H922" s="16">
        <f t="shared" si="96"/>
        <v>11</v>
      </c>
    </row>
    <row r="923" spans="1:8" x14ac:dyDescent="0.2">
      <c r="A923" s="16">
        <f t="shared" si="98"/>
        <v>193</v>
      </c>
      <c r="B923" t="s">
        <v>6</v>
      </c>
      <c r="C923" s="16">
        <f t="shared" si="101"/>
        <v>12</v>
      </c>
      <c r="E923" t="str">
        <f t="shared" si="97"/>
        <v>July 12</v>
      </c>
      <c r="F923" s="16">
        <f t="shared" si="99"/>
        <v>923</v>
      </c>
      <c r="G923" t="str">
        <f t="shared" ref="G923:G986" si="102">B923</f>
        <v>July</v>
      </c>
      <c r="H923" s="16">
        <f t="shared" ref="H923:H986" si="103">C923</f>
        <v>12</v>
      </c>
    </row>
    <row r="924" spans="1:8" x14ac:dyDescent="0.2">
      <c r="A924" s="16">
        <f t="shared" si="98"/>
        <v>194</v>
      </c>
      <c r="B924" t="s">
        <v>6</v>
      </c>
      <c r="C924" s="16">
        <f t="shared" si="101"/>
        <v>13</v>
      </c>
      <c r="E924" t="str">
        <f t="shared" ref="E924:E987" si="104">B924 &amp; " " &amp;C924</f>
        <v>July 13</v>
      </c>
      <c r="F924" s="16">
        <f t="shared" si="99"/>
        <v>924</v>
      </c>
      <c r="G924" t="str">
        <f t="shared" si="102"/>
        <v>July</v>
      </c>
      <c r="H924" s="16">
        <f t="shared" si="103"/>
        <v>13</v>
      </c>
    </row>
    <row r="925" spans="1:8" x14ac:dyDescent="0.2">
      <c r="A925" s="16">
        <f t="shared" ref="A925:A988" si="105">A924+1</f>
        <v>195</v>
      </c>
      <c r="B925" t="s">
        <v>6</v>
      </c>
      <c r="C925" s="16">
        <f t="shared" si="101"/>
        <v>14</v>
      </c>
      <c r="E925" t="str">
        <f t="shared" si="104"/>
        <v>July 14</v>
      </c>
      <c r="F925" s="16">
        <f t="shared" si="99"/>
        <v>925</v>
      </c>
      <c r="G925" t="str">
        <f t="shared" si="102"/>
        <v>July</v>
      </c>
      <c r="H925" s="16">
        <f t="shared" si="103"/>
        <v>14</v>
      </c>
    </row>
    <row r="926" spans="1:8" x14ac:dyDescent="0.2">
      <c r="A926" s="16">
        <f t="shared" si="105"/>
        <v>196</v>
      </c>
      <c r="B926" t="s">
        <v>6</v>
      </c>
      <c r="C926" s="16">
        <f t="shared" si="101"/>
        <v>15</v>
      </c>
      <c r="E926" t="str">
        <f t="shared" si="104"/>
        <v>July 15</v>
      </c>
      <c r="F926" s="16">
        <f t="shared" si="99"/>
        <v>926</v>
      </c>
      <c r="G926" t="str">
        <f t="shared" si="102"/>
        <v>July</v>
      </c>
      <c r="H926" s="16">
        <f t="shared" si="103"/>
        <v>15</v>
      </c>
    </row>
    <row r="927" spans="1:8" x14ac:dyDescent="0.2">
      <c r="A927" s="16">
        <f t="shared" si="105"/>
        <v>197</v>
      </c>
      <c r="B927" t="s">
        <v>6</v>
      </c>
      <c r="C927" s="16">
        <f t="shared" si="101"/>
        <v>16</v>
      </c>
      <c r="E927" t="str">
        <f t="shared" si="104"/>
        <v>July 16</v>
      </c>
      <c r="F927" s="16">
        <f t="shared" si="99"/>
        <v>927</v>
      </c>
      <c r="G927" t="str">
        <f t="shared" si="102"/>
        <v>July</v>
      </c>
      <c r="H927" s="16">
        <f t="shared" si="103"/>
        <v>16</v>
      </c>
    </row>
    <row r="928" spans="1:8" x14ac:dyDescent="0.2">
      <c r="A928" s="16">
        <f t="shared" si="105"/>
        <v>198</v>
      </c>
      <c r="B928" t="s">
        <v>6</v>
      </c>
      <c r="C928" s="16">
        <f t="shared" si="101"/>
        <v>17</v>
      </c>
      <c r="E928" t="str">
        <f t="shared" si="104"/>
        <v>July 17</v>
      </c>
      <c r="F928" s="16">
        <f t="shared" si="99"/>
        <v>928</v>
      </c>
      <c r="G928" t="str">
        <f t="shared" si="102"/>
        <v>July</v>
      </c>
      <c r="H928" s="16">
        <f t="shared" si="103"/>
        <v>17</v>
      </c>
    </row>
    <row r="929" spans="1:8" x14ac:dyDescent="0.2">
      <c r="A929" s="16">
        <f t="shared" si="105"/>
        <v>199</v>
      </c>
      <c r="B929" t="s">
        <v>6</v>
      </c>
      <c r="C929" s="16">
        <f t="shared" si="101"/>
        <v>18</v>
      </c>
      <c r="E929" t="str">
        <f t="shared" si="104"/>
        <v>July 18</v>
      </c>
      <c r="F929" s="16">
        <f t="shared" si="99"/>
        <v>929</v>
      </c>
      <c r="G929" t="str">
        <f t="shared" si="102"/>
        <v>July</v>
      </c>
      <c r="H929" s="16">
        <f t="shared" si="103"/>
        <v>18</v>
      </c>
    </row>
    <row r="930" spans="1:8" x14ac:dyDescent="0.2">
      <c r="A930" s="16">
        <f t="shared" si="105"/>
        <v>200</v>
      </c>
      <c r="B930" t="s">
        <v>6</v>
      </c>
      <c r="C930" s="16">
        <f t="shared" si="101"/>
        <v>19</v>
      </c>
      <c r="E930" t="str">
        <f t="shared" si="104"/>
        <v>July 19</v>
      </c>
      <c r="F930" s="16">
        <f t="shared" si="99"/>
        <v>930</v>
      </c>
      <c r="G930" t="str">
        <f t="shared" si="102"/>
        <v>July</v>
      </c>
      <c r="H930" s="16">
        <f t="shared" si="103"/>
        <v>19</v>
      </c>
    </row>
    <row r="931" spans="1:8" x14ac:dyDescent="0.2">
      <c r="A931" s="16">
        <f t="shared" si="105"/>
        <v>201</v>
      </c>
      <c r="B931" t="s">
        <v>6</v>
      </c>
      <c r="C931" s="16">
        <f t="shared" si="101"/>
        <v>20</v>
      </c>
      <c r="E931" t="str">
        <f t="shared" si="104"/>
        <v>July 20</v>
      </c>
      <c r="F931" s="16">
        <f t="shared" si="99"/>
        <v>931</v>
      </c>
      <c r="G931" t="str">
        <f t="shared" si="102"/>
        <v>July</v>
      </c>
      <c r="H931" s="16">
        <f t="shared" si="103"/>
        <v>20</v>
      </c>
    </row>
    <row r="932" spans="1:8" x14ac:dyDescent="0.2">
      <c r="A932" s="16">
        <f t="shared" si="105"/>
        <v>202</v>
      </c>
      <c r="B932" t="s">
        <v>6</v>
      </c>
      <c r="C932" s="16">
        <f t="shared" si="101"/>
        <v>21</v>
      </c>
      <c r="E932" t="str">
        <f t="shared" si="104"/>
        <v>July 21</v>
      </c>
      <c r="F932" s="16">
        <f t="shared" si="99"/>
        <v>932</v>
      </c>
      <c r="G932" t="str">
        <f t="shared" si="102"/>
        <v>July</v>
      </c>
      <c r="H932" s="16">
        <f t="shared" si="103"/>
        <v>21</v>
      </c>
    </row>
    <row r="933" spans="1:8" x14ac:dyDescent="0.2">
      <c r="A933" s="16">
        <f t="shared" si="105"/>
        <v>203</v>
      </c>
      <c r="B933" t="s">
        <v>6</v>
      </c>
      <c r="C933" s="16">
        <f t="shared" si="101"/>
        <v>22</v>
      </c>
      <c r="E933" t="str">
        <f t="shared" si="104"/>
        <v>July 22</v>
      </c>
      <c r="F933" s="16">
        <f t="shared" si="99"/>
        <v>933</v>
      </c>
      <c r="G933" t="str">
        <f t="shared" si="102"/>
        <v>July</v>
      </c>
      <c r="H933" s="16">
        <f t="shared" si="103"/>
        <v>22</v>
      </c>
    </row>
    <row r="934" spans="1:8" x14ac:dyDescent="0.2">
      <c r="A934" s="16">
        <f t="shared" si="105"/>
        <v>204</v>
      </c>
      <c r="B934" t="s">
        <v>6</v>
      </c>
      <c r="C934" s="16">
        <f t="shared" si="101"/>
        <v>23</v>
      </c>
      <c r="E934" t="str">
        <f t="shared" si="104"/>
        <v>July 23</v>
      </c>
      <c r="F934" s="16">
        <f t="shared" si="99"/>
        <v>934</v>
      </c>
      <c r="G934" t="str">
        <f t="shared" si="102"/>
        <v>July</v>
      </c>
      <c r="H934" s="16">
        <f t="shared" si="103"/>
        <v>23</v>
      </c>
    </row>
    <row r="935" spans="1:8" x14ac:dyDescent="0.2">
      <c r="A935" s="16">
        <f t="shared" si="105"/>
        <v>205</v>
      </c>
      <c r="B935" t="s">
        <v>6</v>
      </c>
      <c r="C935" s="16">
        <f t="shared" si="101"/>
        <v>24</v>
      </c>
      <c r="E935" t="str">
        <f t="shared" si="104"/>
        <v>July 24</v>
      </c>
      <c r="F935" s="16">
        <f t="shared" si="99"/>
        <v>935</v>
      </c>
      <c r="G935" t="str">
        <f t="shared" si="102"/>
        <v>July</v>
      </c>
      <c r="H935" s="16">
        <f t="shared" si="103"/>
        <v>24</v>
      </c>
    </row>
    <row r="936" spans="1:8" x14ac:dyDescent="0.2">
      <c r="A936" s="16">
        <f t="shared" si="105"/>
        <v>206</v>
      </c>
      <c r="B936" t="s">
        <v>6</v>
      </c>
      <c r="C936" s="16">
        <f t="shared" si="101"/>
        <v>25</v>
      </c>
      <c r="E936" t="str">
        <f t="shared" si="104"/>
        <v>July 25</v>
      </c>
      <c r="F936" s="16">
        <f t="shared" si="99"/>
        <v>936</v>
      </c>
      <c r="G936" t="str">
        <f t="shared" si="102"/>
        <v>July</v>
      </c>
      <c r="H936" s="16">
        <f t="shared" si="103"/>
        <v>25</v>
      </c>
    </row>
    <row r="937" spans="1:8" x14ac:dyDescent="0.2">
      <c r="A937" s="16">
        <f t="shared" si="105"/>
        <v>207</v>
      </c>
      <c r="B937" t="s">
        <v>6</v>
      </c>
      <c r="C937" s="16">
        <f t="shared" si="101"/>
        <v>26</v>
      </c>
      <c r="E937" t="str">
        <f t="shared" si="104"/>
        <v>July 26</v>
      </c>
      <c r="F937" s="16">
        <f t="shared" si="99"/>
        <v>937</v>
      </c>
      <c r="G937" t="str">
        <f t="shared" si="102"/>
        <v>July</v>
      </c>
      <c r="H937" s="16">
        <f t="shared" si="103"/>
        <v>26</v>
      </c>
    </row>
    <row r="938" spans="1:8" x14ac:dyDescent="0.2">
      <c r="A938" s="16">
        <f t="shared" si="105"/>
        <v>208</v>
      </c>
      <c r="B938" t="s">
        <v>6</v>
      </c>
      <c r="C938" s="16">
        <f t="shared" si="101"/>
        <v>27</v>
      </c>
      <c r="E938" t="str">
        <f t="shared" si="104"/>
        <v>July 27</v>
      </c>
      <c r="F938" s="16">
        <f t="shared" si="99"/>
        <v>938</v>
      </c>
      <c r="G938" t="str">
        <f t="shared" si="102"/>
        <v>July</v>
      </c>
      <c r="H938" s="16">
        <f t="shared" si="103"/>
        <v>27</v>
      </c>
    </row>
    <row r="939" spans="1:8" x14ac:dyDescent="0.2">
      <c r="A939" s="16">
        <f t="shared" si="105"/>
        <v>209</v>
      </c>
      <c r="B939" t="s">
        <v>6</v>
      </c>
      <c r="C939" s="16">
        <f t="shared" si="101"/>
        <v>28</v>
      </c>
      <c r="E939" t="str">
        <f t="shared" si="104"/>
        <v>July 28</v>
      </c>
      <c r="F939" s="16">
        <f t="shared" si="99"/>
        <v>939</v>
      </c>
      <c r="G939" t="str">
        <f t="shared" si="102"/>
        <v>July</v>
      </c>
      <c r="H939" s="16">
        <f t="shared" si="103"/>
        <v>28</v>
      </c>
    </row>
    <row r="940" spans="1:8" x14ac:dyDescent="0.2">
      <c r="A940" s="16">
        <f t="shared" si="105"/>
        <v>210</v>
      </c>
      <c r="B940" t="s">
        <v>6</v>
      </c>
      <c r="C940" s="16">
        <f t="shared" si="101"/>
        <v>29</v>
      </c>
      <c r="E940" t="str">
        <f t="shared" si="104"/>
        <v>July 29</v>
      </c>
      <c r="F940" s="16">
        <f t="shared" si="99"/>
        <v>940</v>
      </c>
      <c r="G940" t="str">
        <f t="shared" si="102"/>
        <v>July</v>
      </c>
      <c r="H940" s="16">
        <f t="shared" si="103"/>
        <v>29</v>
      </c>
    </row>
    <row r="941" spans="1:8" x14ac:dyDescent="0.2">
      <c r="A941" s="16">
        <f t="shared" si="105"/>
        <v>211</v>
      </c>
      <c r="B941" t="s">
        <v>6</v>
      </c>
      <c r="C941" s="16">
        <f t="shared" si="101"/>
        <v>30</v>
      </c>
      <c r="E941" t="str">
        <f t="shared" si="104"/>
        <v>July 30</v>
      </c>
      <c r="F941" s="16">
        <f t="shared" si="99"/>
        <v>941</v>
      </c>
      <c r="G941" t="str">
        <f t="shared" si="102"/>
        <v>July</v>
      </c>
      <c r="H941" s="16">
        <f t="shared" si="103"/>
        <v>30</v>
      </c>
    </row>
    <row r="942" spans="1:8" x14ac:dyDescent="0.2">
      <c r="A942" s="16">
        <f t="shared" si="105"/>
        <v>212</v>
      </c>
      <c r="B942" t="s">
        <v>6</v>
      </c>
      <c r="C942" s="16">
        <f t="shared" si="101"/>
        <v>31</v>
      </c>
      <c r="D942" s="16">
        <v>31</v>
      </c>
      <c r="E942" t="str">
        <f t="shared" si="104"/>
        <v>July 31</v>
      </c>
      <c r="F942" s="16">
        <f t="shared" si="99"/>
        <v>942</v>
      </c>
      <c r="G942" t="str">
        <f t="shared" si="102"/>
        <v>July</v>
      </c>
      <c r="H942" s="16">
        <f t="shared" si="103"/>
        <v>31</v>
      </c>
    </row>
    <row r="943" spans="1:8" x14ac:dyDescent="0.2">
      <c r="A943" s="16">
        <f t="shared" si="105"/>
        <v>213</v>
      </c>
      <c r="B943" t="s">
        <v>7</v>
      </c>
      <c r="C943" s="16">
        <v>1</v>
      </c>
      <c r="E943" t="str">
        <f t="shared" si="104"/>
        <v>August 1</v>
      </c>
      <c r="F943" s="16">
        <f t="shared" si="99"/>
        <v>943</v>
      </c>
      <c r="G943" t="str">
        <f t="shared" si="102"/>
        <v>August</v>
      </c>
      <c r="H943" s="16">
        <f t="shared" si="103"/>
        <v>1</v>
      </c>
    </row>
    <row r="944" spans="1:8" x14ac:dyDescent="0.2">
      <c r="A944" s="16">
        <f t="shared" si="105"/>
        <v>214</v>
      </c>
      <c r="B944" t="s">
        <v>7</v>
      </c>
      <c r="C944" s="16">
        <f>C943+1</f>
        <v>2</v>
      </c>
      <c r="E944" t="str">
        <f t="shared" si="104"/>
        <v>August 2</v>
      </c>
      <c r="F944" s="16">
        <f t="shared" ref="F944:F1007" si="106">F943+1</f>
        <v>944</v>
      </c>
      <c r="G944" t="str">
        <f t="shared" si="102"/>
        <v>August</v>
      </c>
      <c r="H944" s="16">
        <f t="shared" si="103"/>
        <v>2</v>
      </c>
    </row>
    <row r="945" spans="1:8" x14ac:dyDescent="0.2">
      <c r="A945" s="16">
        <f t="shared" si="105"/>
        <v>215</v>
      </c>
      <c r="B945" t="s">
        <v>7</v>
      </c>
      <c r="C945" s="16">
        <f t="shared" ref="C945:C973" si="107">C944+1</f>
        <v>3</v>
      </c>
      <c r="E945" t="str">
        <f t="shared" si="104"/>
        <v>August 3</v>
      </c>
      <c r="F945" s="16">
        <f t="shared" si="106"/>
        <v>945</v>
      </c>
      <c r="G945" t="str">
        <f t="shared" si="102"/>
        <v>August</v>
      </c>
      <c r="H945" s="16">
        <f t="shared" si="103"/>
        <v>3</v>
      </c>
    </row>
    <row r="946" spans="1:8" x14ac:dyDescent="0.2">
      <c r="A946" s="16">
        <f t="shared" si="105"/>
        <v>216</v>
      </c>
      <c r="B946" t="s">
        <v>7</v>
      </c>
      <c r="C946" s="16">
        <f t="shared" si="107"/>
        <v>4</v>
      </c>
      <c r="E946" t="str">
        <f t="shared" si="104"/>
        <v>August 4</v>
      </c>
      <c r="F946" s="16">
        <f t="shared" si="106"/>
        <v>946</v>
      </c>
      <c r="G946" t="str">
        <f t="shared" si="102"/>
        <v>August</v>
      </c>
      <c r="H946" s="16">
        <f t="shared" si="103"/>
        <v>4</v>
      </c>
    </row>
    <row r="947" spans="1:8" x14ac:dyDescent="0.2">
      <c r="A947" s="16">
        <f t="shared" si="105"/>
        <v>217</v>
      </c>
      <c r="B947" t="s">
        <v>7</v>
      </c>
      <c r="C947" s="16">
        <f t="shared" si="107"/>
        <v>5</v>
      </c>
      <c r="E947" t="str">
        <f t="shared" si="104"/>
        <v>August 5</v>
      </c>
      <c r="F947" s="16">
        <f t="shared" si="106"/>
        <v>947</v>
      </c>
      <c r="G947" t="str">
        <f t="shared" si="102"/>
        <v>August</v>
      </c>
      <c r="H947" s="16">
        <f t="shared" si="103"/>
        <v>5</v>
      </c>
    </row>
    <row r="948" spans="1:8" x14ac:dyDescent="0.2">
      <c r="A948" s="16">
        <f t="shared" si="105"/>
        <v>218</v>
      </c>
      <c r="B948" t="s">
        <v>7</v>
      </c>
      <c r="C948" s="16">
        <f t="shared" si="107"/>
        <v>6</v>
      </c>
      <c r="E948" t="str">
        <f t="shared" si="104"/>
        <v>August 6</v>
      </c>
      <c r="F948" s="16">
        <f t="shared" si="106"/>
        <v>948</v>
      </c>
      <c r="G948" t="str">
        <f t="shared" si="102"/>
        <v>August</v>
      </c>
      <c r="H948" s="16">
        <f t="shared" si="103"/>
        <v>6</v>
      </c>
    </row>
    <row r="949" spans="1:8" x14ac:dyDescent="0.2">
      <c r="A949" s="16">
        <f t="shared" si="105"/>
        <v>219</v>
      </c>
      <c r="B949" t="s">
        <v>7</v>
      </c>
      <c r="C949" s="16">
        <f t="shared" si="107"/>
        <v>7</v>
      </c>
      <c r="E949" t="str">
        <f t="shared" si="104"/>
        <v>August 7</v>
      </c>
      <c r="F949" s="16">
        <f t="shared" si="106"/>
        <v>949</v>
      </c>
      <c r="G949" t="str">
        <f t="shared" si="102"/>
        <v>August</v>
      </c>
      <c r="H949" s="16">
        <f t="shared" si="103"/>
        <v>7</v>
      </c>
    </row>
    <row r="950" spans="1:8" x14ac:dyDescent="0.2">
      <c r="A950" s="16">
        <f t="shared" si="105"/>
        <v>220</v>
      </c>
      <c r="B950" t="s">
        <v>7</v>
      </c>
      <c r="C950" s="16">
        <f t="shared" si="107"/>
        <v>8</v>
      </c>
      <c r="E950" t="str">
        <f t="shared" si="104"/>
        <v>August 8</v>
      </c>
      <c r="F950" s="16">
        <f t="shared" si="106"/>
        <v>950</v>
      </c>
      <c r="G950" t="str">
        <f t="shared" si="102"/>
        <v>August</v>
      </c>
      <c r="H950" s="16">
        <f t="shared" si="103"/>
        <v>8</v>
      </c>
    </row>
    <row r="951" spans="1:8" x14ac:dyDescent="0.2">
      <c r="A951" s="16">
        <f t="shared" si="105"/>
        <v>221</v>
      </c>
      <c r="B951" t="s">
        <v>7</v>
      </c>
      <c r="C951" s="16">
        <f t="shared" si="107"/>
        <v>9</v>
      </c>
      <c r="E951" t="str">
        <f t="shared" si="104"/>
        <v>August 9</v>
      </c>
      <c r="F951" s="16">
        <f t="shared" si="106"/>
        <v>951</v>
      </c>
      <c r="G951" t="str">
        <f t="shared" si="102"/>
        <v>August</v>
      </c>
      <c r="H951" s="16">
        <f t="shared" si="103"/>
        <v>9</v>
      </c>
    </row>
    <row r="952" spans="1:8" x14ac:dyDescent="0.2">
      <c r="A952" s="16">
        <f t="shared" si="105"/>
        <v>222</v>
      </c>
      <c r="B952" t="s">
        <v>7</v>
      </c>
      <c r="C952" s="16">
        <f t="shared" si="107"/>
        <v>10</v>
      </c>
      <c r="E952" t="str">
        <f t="shared" si="104"/>
        <v>August 10</v>
      </c>
      <c r="F952" s="16">
        <f t="shared" si="106"/>
        <v>952</v>
      </c>
      <c r="G952" t="str">
        <f t="shared" si="102"/>
        <v>August</v>
      </c>
      <c r="H952" s="16">
        <f t="shared" si="103"/>
        <v>10</v>
      </c>
    </row>
    <row r="953" spans="1:8" x14ac:dyDescent="0.2">
      <c r="A953" s="16">
        <f t="shared" si="105"/>
        <v>223</v>
      </c>
      <c r="B953" t="s">
        <v>7</v>
      </c>
      <c r="C953" s="16">
        <f t="shared" si="107"/>
        <v>11</v>
      </c>
      <c r="E953" t="str">
        <f t="shared" si="104"/>
        <v>August 11</v>
      </c>
      <c r="F953" s="16">
        <f t="shared" si="106"/>
        <v>953</v>
      </c>
      <c r="G953" t="str">
        <f t="shared" si="102"/>
        <v>August</v>
      </c>
      <c r="H953" s="16">
        <f t="shared" si="103"/>
        <v>11</v>
      </c>
    </row>
    <row r="954" spans="1:8" x14ac:dyDescent="0.2">
      <c r="A954" s="16">
        <f t="shared" si="105"/>
        <v>224</v>
      </c>
      <c r="B954" t="s">
        <v>7</v>
      </c>
      <c r="C954" s="16">
        <f t="shared" si="107"/>
        <v>12</v>
      </c>
      <c r="E954" t="str">
        <f t="shared" si="104"/>
        <v>August 12</v>
      </c>
      <c r="F954" s="16">
        <f t="shared" si="106"/>
        <v>954</v>
      </c>
      <c r="G954" t="str">
        <f t="shared" si="102"/>
        <v>August</v>
      </c>
      <c r="H954" s="16">
        <f t="shared" si="103"/>
        <v>12</v>
      </c>
    </row>
    <row r="955" spans="1:8" x14ac:dyDescent="0.2">
      <c r="A955" s="16">
        <f t="shared" si="105"/>
        <v>225</v>
      </c>
      <c r="B955" t="s">
        <v>7</v>
      </c>
      <c r="C955" s="16">
        <f t="shared" si="107"/>
        <v>13</v>
      </c>
      <c r="E955" t="str">
        <f t="shared" si="104"/>
        <v>August 13</v>
      </c>
      <c r="F955" s="16">
        <f t="shared" si="106"/>
        <v>955</v>
      </c>
      <c r="G955" t="str">
        <f t="shared" si="102"/>
        <v>August</v>
      </c>
      <c r="H955" s="16">
        <f t="shared" si="103"/>
        <v>13</v>
      </c>
    </row>
    <row r="956" spans="1:8" x14ac:dyDescent="0.2">
      <c r="A956" s="16">
        <f t="shared" si="105"/>
        <v>226</v>
      </c>
      <c r="B956" t="s">
        <v>7</v>
      </c>
      <c r="C956" s="16">
        <f t="shared" si="107"/>
        <v>14</v>
      </c>
      <c r="E956" t="str">
        <f t="shared" si="104"/>
        <v>August 14</v>
      </c>
      <c r="F956" s="16">
        <f t="shared" si="106"/>
        <v>956</v>
      </c>
      <c r="G956" t="str">
        <f t="shared" si="102"/>
        <v>August</v>
      </c>
      <c r="H956" s="16">
        <f t="shared" si="103"/>
        <v>14</v>
      </c>
    </row>
    <row r="957" spans="1:8" x14ac:dyDescent="0.2">
      <c r="A957" s="16">
        <f t="shared" si="105"/>
        <v>227</v>
      </c>
      <c r="B957" t="s">
        <v>7</v>
      </c>
      <c r="C957" s="16">
        <f t="shared" si="107"/>
        <v>15</v>
      </c>
      <c r="E957" t="str">
        <f t="shared" si="104"/>
        <v>August 15</v>
      </c>
      <c r="F957" s="16">
        <f t="shared" si="106"/>
        <v>957</v>
      </c>
      <c r="G957" t="str">
        <f t="shared" si="102"/>
        <v>August</v>
      </c>
      <c r="H957" s="16">
        <f t="shared" si="103"/>
        <v>15</v>
      </c>
    </row>
    <row r="958" spans="1:8" x14ac:dyDescent="0.2">
      <c r="A958" s="16">
        <f t="shared" si="105"/>
        <v>228</v>
      </c>
      <c r="B958" t="s">
        <v>7</v>
      </c>
      <c r="C958" s="16">
        <f t="shared" si="107"/>
        <v>16</v>
      </c>
      <c r="E958" t="str">
        <f t="shared" si="104"/>
        <v>August 16</v>
      </c>
      <c r="F958" s="16">
        <f t="shared" si="106"/>
        <v>958</v>
      </c>
      <c r="G958" t="str">
        <f t="shared" si="102"/>
        <v>August</v>
      </c>
      <c r="H958" s="16">
        <f t="shared" si="103"/>
        <v>16</v>
      </c>
    </row>
    <row r="959" spans="1:8" x14ac:dyDescent="0.2">
      <c r="A959" s="16">
        <f t="shared" si="105"/>
        <v>229</v>
      </c>
      <c r="B959" t="s">
        <v>7</v>
      </c>
      <c r="C959" s="16">
        <f t="shared" si="107"/>
        <v>17</v>
      </c>
      <c r="E959" t="str">
        <f t="shared" si="104"/>
        <v>August 17</v>
      </c>
      <c r="F959" s="16">
        <f t="shared" si="106"/>
        <v>959</v>
      </c>
      <c r="G959" t="str">
        <f t="shared" si="102"/>
        <v>August</v>
      </c>
      <c r="H959" s="16">
        <f t="shared" si="103"/>
        <v>17</v>
      </c>
    </row>
    <row r="960" spans="1:8" x14ac:dyDescent="0.2">
      <c r="A960" s="16">
        <f t="shared" si="105"/>
        <v>230</v>
      </c>
      <c r="B960" t="s">
        <v>7</v>
      </c>
      <c r="C960" s="16">
        <f t="shared" si="107"/>
        <v>18</v>
      </c>
      <c r="E960" t="str">
        <f t="shared" si="104"/>
        <v>August 18</v>
      </c>
      <c r="F960" s="16">
        <f t="shared" si="106"/>
        <v>960</v>
      </c>
      <c r="G960" t="str">
        <f t="shared" si="102"/>
        <v>August</v>
      </c>
      <c r="H960" s="16">
        <f t="shared" si="103"/>
        <v>18</v>
      </c>
    </row>
    <row r="961" spans="1:8" x14ac:dyDescent="0.2">
      <c r="A961" s="16">
        <f t="shared" si="105"/>
        <v>231</v>
      </c>
      <c r="B961" t="s">
        <v>7</v>
      </c>
      <c r="C961" s="16">
        <f t="shared" si="107"/>
        <v>19</v>
      </c>
      <c r="E961" t="str">
        <f t="shared" si="104"/>
        <v>August 19</v>
      </c>
      <c r="F961" s="16">
        <f t="shared" si="106"/>
        <v>961</v>
      </c>
      <c r="G961" t="str">
        <f t="shared" si="102"/>
        <v>August</v>
      </c>
      <c r="H961" s="16">
        <f t="shared" si="103"/>
        <v>19</v>
      </c>
    </row>
    <row r="962" spans="1:8" x14ac:dyDescent="0.2">
      <c r="A962" s="16">
        <f t="shared" si="105"/>
        <v>232</v>
      </c>
      <c r="B962" t="s">
        <v>7</v>
      </c>
      <c r="C962" s="16">
        <f t="shared" si="107"/>
        <v>20</v>
      </c>
      <c r="E962" t="str">
        <f t="shared" si="104"/>
        <v>August 20</v>
      </c>
      <c r="F962" s="16">
        <f t="shared" si="106"/>
        <v>962</v>
      </c>
      <c r="G962" t="str">
        <f t="shared" si="102"/>
        <v>August</v>
      </c>
      <c r="H962" s="16">
        <f t="shared" si="103"/>
        <v>20</v>
      </c>
    </row>
    <row r="963" spans="1:8" x14ac:dyDescent="0.2">
      <c r="A963" s="16">
        <f t="shared" si="105"/>
        <v>233</v>
      </c>
      <c r="B963" t="s">
        <v>7</v>
      </c>
      <c r="C963" s="16">
        <f t="shared" si="107"/>
        <v>21</v>
      </c>
      <c r="E963" t="str">
        <f t="shared" si="104"/>
        <v>August 21</v>
      </c>
      <c r="F963" s="16">
        <f t="shared" si="106"/>
        <v>963</v>
      </c>
      <c r="G963" t="str">
        <f t="shared" si="102"/>
        <v>August</v>
      </c>
      <c r="H963" s="16">
        <f t="shared" si="103"/>
        <v>21</v>
      </c>
    </row>
    <row r="964" spans="1:8" x14ac:dyDescent="0.2">
      <c r="A964" s="16">
        <f t="shared" si="105"/>
        <v>234</v>
      </c>
      <c r="B964" t="s">
        <v>7</v>
      </c>
      <c r="C964" s="16">
        <f t="shared" si="107"/>
        <v>22</v>
      </c>
      <c r="E964" t="str">
        <f t="shared" si="104"/>
        <v>August 22</v>
      </c>
      <c r="F964" s="16">
        <f t="shared" si="106"/>
        <v>964</v>
      </c>
      <c r="G964" t="str">
        <f t="shared" si="102"/>
        <v>August</v>
      </c>
      <c r="H964" s="16">
        <f t="shared" si="103"/>
        <v>22</v>
      </c>
    </row>
    <row r="965" spans="1:8" x14ac:dyDescent="0.2">
      <c r="A965" s="16">
        <f t="shared" si="105"/>
        <v>235</v>
      </c>
      <c r="B965" t="s">
        <v>7</v>
      </c>
      <c r="C965" s="16">
        <f t="shared" si="107"/>
        <v>23</v>
      </c>
      <c r="E965" t="str">
        <f t="shared" si="104"/>
        <v>August 23</v>
      </c>
      <c r="F965" s="16">
        <f t="shared" si="106"/>
        <v>965</v>
      </c>
      <c r="G965" t="str">
        <f t="shared" si="102"/>
        <v>August</v>
      </c>
      <c r="H965" s="16">
        <f t="shared" si="103"/>
        <v>23</v>
      </c>
    </row>
    <row r="966" spans="1:8" x14ac:dyDescent="0.2">
      <c r="A966" s="16">
        <f t="shared" si="105"/>
        <v>236</v>
      </c>
      <c r="B966" t="s">
        <v>7</v>
      </c>
      <c r="C966" s="16">
        <f t="shared" si="107"/>
        <v>24</v>
      </c>
      <c r="E966" t="str">
        <f t="shared" si="104"/>
        <v>August 24</v>
      </c>
      <c r="F966" s="16">
        <f t="shared" si="106"/>
        <v>966</v>
      </c>
      <c r="G966" t="str">
        <f t="shared" si="102"/>
        <v>August</v>
      </c>
      <c r="H966" s="16">
        <f t="shared" si="103"/>
        <v>24</v>
      </c>
    </row>
    <row r="967" spans="1:8" x14ac:dyDescent="0.2">
      <c r="A967" s="16">
        <f t="shared" si="105"/>
        <v>237</v>
      </c>
      <c r="B967" t="s">
        <v>7</v>
      </c>
      <c r="C967" s="16">
        <f t="shared" si="107"/>
        <v>25</v>
      </c>
      <c r="E967" t="str">
        <f t="shared" si="104"/>
        <v>August 25</v>
      </c>
      <c r="F967" s="16">
        <f t="shared" si="106"/>
        <v>967</v>
      </c>
      <c r="G967" t="str">
        <f t="shared" si="102"/>
        <v>August</v>
      </c>
      <c r="H967" s="16">
        <f t="shared" si="103"/>
        <v>25</v>
      </c>
    </row>
    <row r="968" spans="1:8" x14ac:dyDescent="0.2">
      <c r="A968" s="16">
        <f t="shared" si="105"/>
        <v>238</v>
      </c>
      <c r="B968" t="s">
        <v>7</v>
      </c>
      <c r="C968" s="16">
        <f t="shared" si="107"/>
        <v>26</v>
      </c>
      <c r="E968" t="str">
        <f t="shared" si="104"/>
        <v>August 26</v>
      </c>
      <c r="F968" s="16">
        <f t="shared" si="106"/>
        <v>968</v>
      </c>
      <c r="G968" t="str">
        <f t="shared" si="102"/>
        <v>August</v>
      </c>
      <c r="H968" s="16">
        <f t="shared" si="103"/>
        <v>26</v>
      </c>
    </row>
    <row r="969" spans="1:8" x14ac:dyDescent="0.2">
      <c r="A969" s="16">
        <f t="shared" si="105"/>
        <v>239</v>
      </c>
      <c r="B969" t="s">
        <v>7</v>
      </c>
      <c r="C969" s="16">
        <f t="shared" si="107"/>
        <v>27</v>
      </c>
      <c r="E969" t="str">
        <f t="shared" si="104"/>
        <v>August 27</v>
      </c>
      <c r="F969" s="16">
        <f t="shared" si="106"/>
        <v>969</v>
      </c>
      <c r="G969" t="str">
        <f t="shared" si="102"/>
        <v>August</v>
      </c>
      <c r="H969" s="16">
        <f t="shared" si="103"/>
        <v>27</v>
      </c>
    </row>
    <row r="970" spans="1:8" x14ac:dyDescent="0.2">
      <c r="A970" s="16">
        <f t="shared" si="105"/>
        <v>240</v>
      </c>
      <c r="B970" t="s">
        <v>7</v>
      </c>
      <c r="C970" s="16">
        <f t="shared" si="107"/>
        <v>28</v>
      </c>
      <c r="E970" t="str">
        <f t="shared" si="104"/>
        <v>August 28</v>
      </c>
      <c r="F970" s="16">
        <f t="shared" si="106"/>
        <v>970</v>
      </c>
      <c r="G970" t="str">
        <f t="shared" si="102"/>
        <v>August</v>
      </c>
      <c r="H970" s="16">
        <f t="shared" si="103"/>
        <v>28</v>
      </c>
    </row>
    <row r="971" spans="1:8" x14ac:dyDescent="0.2">
      <c r="A971" s="16">
        <f t="shared" si="105"/>
        <v>241</v>
      </c>
      <c r="B971" t="s">
        <v>7</v>
      </c>
      <c r="C971" s="16">
        <f t="shared" si="107"/>
        <v>29</v>
      </c>
      <c r="E971" t="str">
        <f t="shared" si="104"/>
        <v>August 29</v>
      </c>
      <c r="F971" s="16">
        <f t="shared" si="106"/>
        <v>971</v>
      </c>
      <c r="G971" t="str">
        <f t="shared" si="102"/>
        <v>August</v>
      </c>
      <c r="H971" s="16">
        <f t="shared" si="103"/>
        <v>29</v>
      </c>
    </row>
    <row r="972" spans="1:8" x14ac:dyDescent="0.2">
      <c r="A972" s="16">
        <f t="shared" si="105"/>
        <v>242</v>
      </c>
      <c r="B972" t="s">
        <v>7</v>
      </c>
      <c r="C972" s="16">
        <f t="shared" si="107"/>
        <v>30</v>
      </c>
      <c r="E972" t="str">
        <f t="shared" si="104"/>
        <v>August 30</v>
      </c>
      <c r="F972" s="16">
        <f t="shared" si="106"/>
        <v>972</v>
      </c>
      <c r="G972" t="str">
        <f t="shared" si="102"/>
        <v>August</v>
      </c>
      <c r="H972" s="16">
        <f t="shared" si="103"/>
        <v>30</v>
      </c>
    </row>
    <row r="973" spans="1:8" x14ac:dyDescent="0.2">
      <c r="A973" s="16">
        <f t="shared" si="105"/>
        <v>243</v>
      </c>
      <c r="B973" t="s">
        <v>7</v>
      </c>
      <c r="C973" s="16">
        <f t="shared" si="107"/>
        <v>31</v>
      </c>
      <c r="E973" t="str">
        <f t="shared" si="104"/>
        <v>August 31</v>
      </c>
      <c r="F973" s="16">
        <f t="shared" si="106"/>
        <v>973</v>
      </c>
      <c r="G973" t="str">
        <f t="shared" si="102"/>
        <v>August</v>
      </c>
      <c r="H973" s="16">
        <f t="shared" si="103"/>
        <v>31</v>
      </c>
    </row>
    <row r="974" spans="1:8" x14ac:dyDescent="0.2">
      <c r="A974" s="16">
        <f t="shared" si="105"/>
        <v>244</v>
      </c>
      <c r="B974" t="s">
        <v>8</v>
      </c>
      <c r="C974" s="16">
        <v>1</v>
      </c>
      <c r="E974" t="str">
        <f t="shared" si="104"/>
        <v>September  1</v>
      </c>
      <c r="F974" s="16">
        <f t="shared" si="106"/>
        <v>974</v>
      </c>
      <c r="G974" t="str">
        <f t="shared" si="102"/>
        <v xml:space="preserve">September </v>
      </c>
      <c r="H974" s="16">
        <f t="shared" si="103"/>
        <v>1</v>
      </c>
    </row>
    <row r="975" spans="1:8" x14ac:dyDescent="0.2">
      <c r="A975" s="16">
        <f t="shared" si="105"/>
        <v>245</v>
      </c>
      <c r="B975" t="s">
        <v>8</v>
      </c>
      <c r="C975" s="16">
        <f t="shared" ref="C975:C1003" si="108">C974+1</f>
        <v>2</v>
      </c>
      <c r="E975" t="str">
        <f t="shared" si="104"/>
        <v>September  2</v>
      </c>
      <c r="F975" s="16">
        <f t="shared" si="106"/>
        <v>975</v>
      </c>
      <c r="G975" t="str">
        <f t="shared" si="102"/>
        <v xml:space="preserve">September </v>
      </c>
      <c r="H975" s="16">
        <f t="shared" si="103"/>
        <v>2</v>
      </c>
    </row>
    <row r="976" spans="1:8" x14ac:dyDescent="0.2">
      <c r="A976" s="16">
        <f t="shared" si="105"/>
        <v>246</v>
      </c>
      <c r="B976" t="s">
        <v>8</v>
      </c>
      <c r="C976" s="16">
        <f t="shared" si="108"/>
        <v>3</v>
      </c>
      <c r="E976" t="str">
        <f t="shared" si="104"/>
        <v>September  3</v>
      </c>
      <c r="F976" s="16">
        <f t="shared" si="106"/>
        <v>976</v>
      </c>
      <c r="G976" t="str">
        <f t="shared" si="102"/>
        <v xml:space="preserve">September </v>
      </c>
      <c r="H976" s="16">
        <f t="shared" si="103"/>
        <v>3</v>
      </c>
    </row>
    <row r="977" spans="1:8" x14ac:dyDescent="0.2">
      <c r="A977" s="16">
        <f t="shared" si="105"/>
        <v>247</v>
      </c>
      <c r="B977" t="s">
        <v>8</v>
      </c>
      <c r="C977" s="16">
        <f t="shared" si="108"/>
        <v>4</v>
      </c>
      <c r="E977" t="str">
        <f t="shared" si="104"/>
        <v>September  4</v>
      </c>
      <c r="F977" s="16">
        <f t="shared" si="106"/>
        <v>977</v>
      </c>
      <c r="G977" t="str">
        <f t="shared" si="102"/>
        <v xml:space="preserve">September </v>
      </c>
      <c r="H977" s="16">
        <f t="shared" si="103"/>
        <v>4</v>
      </c>
    </row>
    <row r="978" spans="1:8" x14ac:dyDescent="0.2">
      <c r="A978" s="16">
        <f t="shared" si="105"/>
        <v>248</v>
      </c>
      <c r="B978" t="s">
        <v>8</v>
      </c>
      <c r="C978" s="16">
        <f t="shared" si="108"/>
        <v>5</v>
      </c>
      <c r="E978" t="str">
        <f t="shared" si="104"/>
        <v>September  5</v>
      </c>
      <c r="F978" s="16">
        <f t="shared" si="106"/>
        <v>978</v>
      </c>
      <c r="G978" t="str">
        <f t="shared" si="102"/>
        <v xml:space="preserve">September </v>
      </c>
      <c r="H978" s="16">
        <f t="shared" si="103"/>
        <v>5</v>
      </c>
    </row>
    <row r="979" spans="1:8" x14ac:dyDescent="0.2">
      <c r="A979" s="16">
        <f t="shared" si="105"/>
        <v>249</v>
      </c>
      <c r="B979" t="s">
        <v>8</v>
      </c>
      <c r="C979" s="16">
        <f t="shared" si="108"/>
        <v>6</v>
      </c>
      <c r="E979" t="str">
        <f t="shared" si="104"/>
        <v>September  6</v>
      </c>
      <c r="F979" s="16">
        <f t="shared" si="106"/>
        <v>979</v>
      </c>
      <c r="G979" t="str">
        <f t="shared" si="102"/>
        <v xml:space="preserve">September </v>
      </c>
      <c r="H979" s="16">
        <f t="shared" si="103"/>
        <v>6</v>
      </c>
    </row>
    <row r="980" spans="1:8" x14ac:dyDescent="0.2">
      <c r="A980" s="16">
        <f t="shared" si="105"/>
        <v>250</v>
      </c>
      <c r="B980" t="s">
        <v>8</v>
      </c>
      <c r="C980" s="16">
        <f t="shared" si="108"/>
        <v>7</v>
      </c>
      <c r="E980" t="str">
        <f t="shared" si="104"/>
        <v>September  7</v>
      </c>
      <c r="F980" s="16">
        <f t="shared" si="106"/>
        <v>980</v>
      </c>
      <c r="G980" t="str">
        <f t="shared" si="102"/>
        <v xml:space="preserve">September </v>
      </c>
      <c r="H980" s="16">
        <f t="shared" si="103"/>
        <v>7</v>
      </c>
    </row>
    <row r="981" spans="1:8" x14ac:dyDescent="0.2">
      <c r="A981" s="16">
        <f t="shared" si="105"/>
        <v>251</v>
      </c>
      <c r="B981" t="s">
        <v>8</v>
      </c>
      <c r="C981" s="16">
        <f t="shared" si="108"/>
        <v>8</v>
      </c>
      <c r="E981" t="str">
        <f t="shared" si="104"/>
        <v>September  8</v>
      </c>
      <c r="F981" s="16">
        <f t="shared" si="106"/>
        <v>981</v>
      </c>
      <c r="G981" t="str">
        <f t="shared" si="102"/>
        <v xml:space="preserve">September </v>
      </c>
      <c r="H981" s="16">
        <f t="shared" si="103"/>
        <v>8</v>
      </c>
    </row>
    <row r="982" spans="1:8" x14ac:dyDescent="0.2">
      <c r="A982" s="16">
        <f t="shared" si="105"/>
        <v>252</v>
      </c>
      <c r="B982" t="s">
        <v>8</v>
      </c>
      <c r="C982" s="16">
        <f t="shared" si="108"/>
        <v>9</v>
      </c>
      <c r="E982" t="str">
        <f t="shared" si="104"/>
        <v>September  9</v>
      </c>
      <c r="F982" s="16">
        <f t="shared" si="106"/>
        <v>982</v>
      </c>
      <c r="G982" t="str">
        <f t="shared" si="102"/>
        <v xml:space="preserve">September </v>
      </c>
      <c r="H982" s="16">
        <f t="shared" si="103"/>
        <v>9</v>
      </c>
    </row>
    <row r="983" spans="1:8" x14ac:dyDescent="0.2">
      <c r="A983" s="16">
        <f t="shared" si="105"/>
        <v>253</v>
      </c>
      <c r="B983" t="s">
        <v>8</v>
      </c>
      <c r="C983" s="16">
        <f t="shared" si="108"/>
        <v>10</v>
      </c>
      <c r="E983" t="str">
        <f t="shared" si="104"/>
        <v>September  10</v>
      </c>
      <c r="F983" s="16">
        <f t="shared" si="106"/>
        <v>983</v>
      </c>
      <c r="G983" t="str">
        <f t="shared" si="102"/>
        <v xml:space="preserve">September </v>
      </c>
      <c r="H983" s="16">
        <f t="shared" si="103"/>
        <v>10</v>
      </c>
    </row>
    <row r="984" spans="1:8" x14ac:dyDescent="0.2">
      <c r="A984" s="16">
        <f t="shared" si="105"/>
        <v>254</v>
      </c>
      <c r="B984" t="s">
        <v>8</v>
      </c>
      <c r="C984" s="16">
        <f t="shared" si="108"/>
        <v>11</v>
      </c>
      <c r="E984" t="str">
        <f t="shared" si="104"/>
        <v>September  11</v>
      </c>
      <c r="F984" s="16">
        <f t="shared" si="106"/>
        <v>984</v>
      </c>
      <c r="G984" t="str">
        <f t="shared" si="102"/>
        <v xml:space="preserve">September </v>
      </c>
      <c r="H984" s="16">
        <f t="shared" si="103"/>
        <v>11</v>
      </c>
    </row>
    <row r="985" spans="1:8" x14ac:dyDescent="0.2">
      <c r="A985" s="16">
        <f t="shared" si="105"/>
        <v>255</v>
      </c>
      <c r="B985" t="s">
        <v>8</v>
      </c>
      <c r="C985" s="16">
        <f t="shared" si="108"/>
        <v>12</v>
      </c>
      <c r="E985" t="str">
        <f t="shared" si="104"/>
        <v>September  12</v>
      </c>
      <c r="F985" s="16">
        <f t="shared" si="106"/>
        <v>985</v>
      </c>
      <c r="G985" t="str">
        <f t="shared" si="102"/>
        <v xml:space="preserve">September </v>
      </c>
      <c r="H985" s="16">
        <f t="shared" si="103"/>
        <v>12</v>
      </c>
    </row>
    <row r="986" spans="1:8" x14ac:dyDescent="0.2">
      <c r="A986" s="16">
        <f t="shared" si="105"/>
        <v>256</v>
      </c>
      <c r="B986" t="s">
        <v>8</v>
      </c>
      <c r="C986" s="16">
        <f t="shared" si="108"/>
        <v>13</v>
      </c>
      <c r="E986" t="str">
        <f t="shared" si="104"/>
        <v>September  13</v>
      </c>
      <c r="F986" s="16">
        <f t="shared" si="106"/>
        <v>986</v>
      </c>
      <c r="G986" t="str">
        <f t="shared" si="102"/>
        <v xml:space="preserve">September </v>
      </c>
      <c r="H986" s="16">
        <f t="shared" si="103"/>
        <v>13</v>
      </c>
    </row>
    <row r="987" spans="1:8" x14ac:dyDescent="0.2">
      <c r="A987" s="16">
        <f t="shared" si="105"/>
        <v>257</v>
      </c>
      <c r="B987" t="s">
        <v>8</v>
      </c>
      <c r="C987" s="16">
        <f t="shared" si="108"/>
        <v>14</v>
      </c>
      <c r="E987" t="str">
        <f t="shared" si="104"/>
        <v>September  14</v>
      </c>
      <c r="F987" s="16">
        <f t="shared" si="106"/>
        <v>987</v>
      </c>
      <c r="G987" t="str">
        <f t="shared" ref="G987:G1050" si="109">B987</f>
        <v xml:space="preserve">September </v>
      </c>
      <c r="H987" s="16">
        <f t="shared" ref="H987:H1050" si="110">C987</f>
        <v>14</v>
      </c>
    </row>
    <row r="988" spans="1:8" x14ac:dyDescent="0.2">
      <c r="A988" s="16">
        <f t="shared" si="105"/>
        <v>258</v>
      </c>
      <c r="B988" t="s">
        <v>8</v>
      </c>
      <c r="C988" s="16">
        <f t="shared" si="108"/>
        <v>15</v>
      </c>
      <c r="E988" t="str">
        <f t="shared" ref="E988:E1051" si="111">B988 &amp; " " &amp;C988</f>
        <v>September  15</v>
      </c>
      <c r="F988" s="16">
        <f t="shared" si="106"/>
        <v>988</v>
      </c>
      <c r="G988" t="str">
        <f t="shared" si="109"/>
        <v xml:space="preserve">September </v>
      </c>
      <c r="H988" s="16">
        <f t="shared" si="110"/>
        <v>15</v>
      </c>
    </row>
    <row r="989" spans="1:8" x14ac:dyDescent="0.2">
      <c r="A989" s="16">
        <f t="shared" ref="A989:A1052" si="112">A988+1</f>
        <v>259</v>
      </c>
      <c r="B989" t="s">
        <v>8</v>
      </c>
      <c r="C989" s="16">
        <f t="shared" si="108"/>
        <v>16</v>
      </c>
      <c r="E989" t="str">
        <f t="shared" si="111"/>
        <v>September  16</v>
      </c>
      <c r="F989" s="16">
        <f t="shared" si="106"/>
        <v>989</v>
      </c>
      <c r="G989" t="str">
        <f t="shared" si="109"/>
        <v xml:space="preserve">September </v>
      </c>
      <c r="H989" s="16">
        <f t="shared" si="110"/>
        <v>16</v>
      </c>
    </row>
    <row r="990" spans="1:8" x14ac:dyDescent="0.2">
      <c r="A990" s="16">
        <f t="shared" si="112"/>
        <v>260</v>
      </c>
      <c r="B990" t="s">
        <v>8</v>
      </c>
      <c r="C990" s="16">
        <f t="shared" si="108"/>
        <v>17</v>
      </c>
      <c r="E990" t="str">
        <f t="shared" si="111"/>
        <v>September  17</v>
      </c>
      <c r="F990" s="16">
        <f t="shared" si="106"/>
        <v>990</v>
      </c>
      <c r="G990" t="str">
        <f t="shared" si="109"/>
        <v xml:space="preserve">September </v>
      </c>
      <c r="H990" s="16">
        <f t="shared" si="110"/>
        <v>17</v>
      </c>
    </row>
    <row r="991" spans="1:8" x14ac:dyDescent="0.2">
      <c r="A991" s="16">
        <f t="shared" si="112"/>
        <v>261</v>
      </c>
      <c r="B991" t="s">
        <v>8</v>
      </c>
      <c r="C991" s="16">
        <f t="shared" si="108"/>
        <v>18</v>
      </c>
      <c r="E991" t="str">
        <f t="shared" si="111"/>
        <v>September  18</v>
      </c>
      <c r="F991" s="16">
        <f t="shared" si="106"/>
        <v>991</v>
      </c>
      <c r="G991" t="str">
        <f t="shared" si="109"/>
        <v xml:space="preserve">September </v>
      </c>
      <c r="H991" s="16">
        <f t="shared" si="110"/>
        <v>18</v>
      </c>
    </row>
    <row r="992" spans="1:8" x14ac:dyDescent="0.2">
      <c r="A992" s="16">
        <f t="shared" si="112"/>
        <v>262</v>
      </c>
      <c r="B992" t="s">
        <v>8</v>
      </c>
      <c r="C992" s="16">
        <f t="shared" si="108"/>
        <v>19</v>
      </c>
      <c r="E992" t="str">
        <f t="shared" si="111"/>
        <v>September  19</v>
      </c>
      <c r="F992" s="16">
        <f t="shared" si="106"/>
        <v>992</v>
      </c>
      <c r="G992" t="str">
        <f t="shared" si="109"/>
        <v xml:space="preserve">September </v>
      </c>
      <c r="H992" s="16">
        <f t="shared" si="110"/>
        <v>19</v>
      </c>
    </row>
    <row r="993" spans="1:8" x14ac:dyDescent="0.2">
      <c r="A993" s="16">
        <f t="shared" si="112"/>
        <v>263</v>
      </c>
      <c r="B993" t="s">
        <v>8</v>
      </c>
      <c r="C993" s="16">
        <f t="shared" si="108"/>
        <v>20</v>
      </c>
      <c r="E993" t="str">
        <f t="shared" si="111"/>
        <v>September  20</v>
      </c>
      <c r="F993" s="16">
        <f t="shared" si="106"/>
        <v>993</v>
      </c>
      <c r="G993" t="str">
        <f t="shared" si="109"/>
        <v xml:space="preserve">September </v>
      </c>
      <c r="H993" s="16">
        <f t="shared" si="110"/>
        <v>20</v>
      </c>
    </row>
    <row r="994" spans="1:8" x14ac:dyDescent="0.2">
      <c r="A994" s="16">
        <f t="shared" si="112"/>
        <v>264</v>
      </c>
      <c r="B994" t="s">
        <v>8</v>
      </c>
      <c r="C994" s="16">
        <f t="shared" si="108"/>
        <v>21</v>
      </c>
      <c r="E994" t="str">
        <f t="shared" si="111"/>
        <v>September  21</v>
      </c>
      <c r="F994" s="16">
        <f t="shared" si="106"/>
        <v>994</v>
      </c>
      <c r="G994" t="str">
        <f t="shared" si="109"/>
        <v xml:space="preserve">September </v>
      </c>
      <c r="H994" s="16">
        <f t="shared" si="110"/>
        <v>21</v>
      </c>
    </row>
    <row r="995" spans="1:8" x14ac:dyDescent="0.2">
      <c r="A995" s="16">
        <f t="shared" si="112"/>
        <v>265</v>
      </c>
      <c r="B995" t="s">
        <v>8</v>
      </c>
      <c r="C995" s="16">
        <f t="shared" si="108"/>
        <v>22</v>
      </c>
      <c r="E995" t="str">
        <f t="shared" si="111"/>
        <v>September  22</v>
      </c>
      <c r="F995" s="16">
        <f t="shared" si="106"/>
        <v>995</v>
      </c>
      <c r="G995" t="str">
        <f t="shared" si="109"/>
        <v xml:space="preserve">September </v>
      </c>
      <c r="H995" s="16">
        <f t="shared" si="110"/>
        <v>22</v>
      </c>
    </row>
    <row r="996" spans="1:8" x14ac:dyDescent="0.2">
      <c r="A996" s="16">
        <f t="shared" si="112"/>
        <v>266</v>
      </c>
      <c r="B996" t="s">
        <v>8</v>
      </c>
      <c r="C996" s="16">
        <f t="shared" si="108"/>
        <v>23</v>
      </c>
      <c r="E996" t="str">
        <f t="shared" si="111"/>
        <v>September  23</v>
      </c>
      <c r="F996" s="16">
        <f t="shared" si="106"/>
        <v>996</v>
      </c>
      <c r="G996" t="str">
        <f t="shared" si="109"/>
        <v xml:space="preserve">September </v>
      </c>
      <c r="H996" s="16">
        <f t="shared" si="110"/>
        <v>23</v>
      </c>
    </row>
    <row r="997" spans="1:8" x14ac:dyDescent="0.2">
      <c r="A997" s="16">
        <f t="shared" si="112"/>
        <v>267</v>
      </c>
      <c r="B997" t="s">
        <v>8</v>
      </c>
      <c r="C997" s="16">
        <f t="shared" si="108"/>
        <v>24</v>
      </c>
      <c r="E997" t="str">
        <f t="shared" si="111"/>
        <v>September  24</v>
      </c>
      <c r="F997" s="16">
        <f t="shared" si="106"/>
        <v>997</v>
      </c>
      <c r="G997" t="str">
        <f t="shared" si="109"/>
        <v xml:space="preserve">September </v>
      </c>
      <c r="H997" s="16">
        <f t="shared" si="110"/>
        <v>24</v>
      </c>
    </row>
    <row r="998" spans="1:8" x14ac:dyDescent="0.2">
      <c r="A998" s="16">
        <f t="shared" si="112"/>
        <v>268</v>
      </c>
      <c r="B998" t="s">
        <v>8</v>
      </c>
      <c r="C998" s="16">
        <f t="shared" si="108"/>
        <v>25</v>
      </c>
      <c r="E998" t="str">
        <f t="shared" si="111"/>
        <v>September  25</v>
      </c>
      <c r="F998" s="16">
        <f t="shared" si="106"/>
        <v>998</v>
      </c>
      <c r="G998" t="str">
        <f t="shared" si="109"/>
        <v xml:space="preserve">September </v>
      </c>
      <c r="H998" s="16">
        <f t="shared" si="110"/>
        <v>25</v>
      </c>
    </row>
    <row r="999" spans="1:8" x14ac:dyDescent="0.2">
      <c r="A999" s="16">
        <f t="shared" si="112"/>
        <v>269</v>
      </c>
      <c r="B999" t="s">
        <v>8</v>
      </c>
      <c r="C999" s="16">
        <f t="shared" si="108"/>
        <v>26</v>
      </c>
      <c r="E999" t="str">
        <f t="shared" si="111"/>
        <v>September  26</v>
      </c>
      <c r="F999" s="16">
        <f t="shared" si="106"/>
        <v>999</v>
      </c>
      <c r="G999" t="str">
        <f t="shared" si="109"/>
        <v xml:space="preserve">September </v>
      </c>
      <c r="H999" s="16">
        <f t="shared" si="110"/>
        <v>26</v>
      </c>
    </row>
    <row r="1000" spans="1:8" x14ac:dyDescent="0.2">
      <c r="A1000" s="16">
        <f t="shared" si="112"/>
        <v>270</v>
      </c>
      <c r="B1000" t="s">
        <v>8</v>
      </c>
      <c r="C1000" s="16">
        <f t="shared" si="108"/>
        <v>27</v>
      </c>
      <c r="E1000" t="str">
        <f t="shared" si="111"/>
        <v>September  27</v>
      </c>
      <c r="F1000" s="16">
        <f t="shared" si="106"/>
        <v>1000</v>
      </c>
      <c r="G1000" t="str">
        <f t="shared" si="109"/>
        <v xml:space="preserve">September </v>
      </c>
      <c r="H1000" s="16">
        <f t="shared" si="110"/>
        <v>27</v>
      </c>
    </row>
    <row r="1001" spans="1:8" x14ac:dyDescent="0.2">
      <c r="A1001" s="16">
        <f t="shared" si="112"/>
        <v>271</v>
      </c>
      <c r="B1001" t="s">
        <v>8</v>
      </c>
      <c r="C1001" s="16">
        <f t="shared" si="108"/>
        <v>28</v>
      </c>
      <c r="E1001" t="str">
        <f t="shared" si="111"/>
        <v>September  28</v>
      </c>
      <c r="F1001" s="16">
        <f t="shared" si="106"/>
        <v>1001</v>
      </c>
      <c r="G1001" t="str">
        <f t="shared" si="109"/>
        <v xml:space="preserve">September </v>
      </c>
      <c r="H1001" s="16">
        <f t="shared" si="110"/>
        <v>28</v>
      </c>
    </row>
    <row r="1002" spans="1:8" x14ac:dyDescent="0.2">
      <c r="A1002" s="16">
        <f t="shared" si="112"/>
        <v>272</v>
      </c>
      <c r="B1002" t="s">
        <v>8</v>
      </c>
      <c r="C1002" s="16">
        <f t="shared" si="108"/>
        <v>29</v>
      </c>
      <c r="E1002" t="str">
        <f t="shared" si="111"/>
        <v>September  29</v>
      </c>
      <c r="F1002" s="16">
        <f t="shared" si="106"/>
        <v>1002</v>
      </c>
      <c r="G1002" t="str">
        <f t="shared" si="109"/>
        <v xml:space="preserve">September </v>
      </c>
      <c r="H1002" s="16">
        <f t="shared" si="110"/>
        <v>29</v>
      </c>
    </row>
    <row r="1003" spans="1:8" x14ac:dyDescent="0.2">
      <c r="A1003" s="16">
        <f t="shared" si="112"/>
        <v>273</v>
      </c>
      <c r="B1003" t="s">
        <v>8</v>
      </c>
      <c r="C1003" s="16">
        <f t="shared" si="108"/>
        <v>30</v>
      </c>
      <c r="E1003" t="str">
        <f t="shared" si="111"/>
        <v>September  30</v>
      </c>
      <c r="F1003" s="16">
        <f t="shared" si="106"/>
        <v>1003</v>
      </c>
      <c r="G1003" t="str">
        <f t="shared" si="109"/>
        <v xml:space="preserve">September </v>
      </c>
      <c r="H1003" s="16">
        <f t="shared" si="110"/>
        <v>30</v>
      </c>
    </row>
    <row r="1004" spans="1:8" x14ac:dyDescent="0.2">
      <c r="A1004" s="16">
        <f t="shared" si="112"/>
        <v>274</v>
      </c>
      <c r="B1004" t="s">
        <v>9</v>
      </c>
      <c r="C1004" s="16">
        <v>1</v>
      </c>
      <c r="E1004" t="str">
        <f t="shared" si="111"/>
        <v>October  1</v>
      </c>
      <c r="F1004" s="16">
        <f t="shared" si="106"/>
        <v>1004</v>
      </c>
      <c r="G1004" t="str">
        <f t="shared" si="109"/>
        <v xml:space="preserve">October </v>
      </c>
      <c r="H1004" s="16">
        <f t="shared" si="110"/>
        <v>1</v>
      </c>
    </row>
    <row r="1005" spans="1:8" x14ac:dyDescent="0.2">
      <c r="A1005" s="16">
        <f t="shared" si="112"/>
        <v>275</v>
      </c>
      <c r="B1005" t="s">
        <v>9</v>
      </c>
      <c r="C1005" s="16">
        <f>C1004+1</f>
        <v>2</v>
      </c>
      <c r="E1005" t="str">
        <f t="shared" si="111"/>
        <v>October  2</v>
      </c>
      <c r="F1005" s="16">
        <f t="shared" si="106"/>
        <v>1005</v>
      </c>
      <c r="G1005" t="str">
        <f t="shared" si="109"/>
        <v xml:space="preserve">October </v>
      </c>
      <c r="H1005" s="16">
        <f t="shared" si="110"/>
        <v>2</v>
      </c>
    </row>
    <row r="1006" spans="1:8" x14ac:dyDescent="0.2">
      <c r="A1006" s="16">
        <f t="shared" si="112"/>
        <v>276</v>
      </c>
      <c r="B1006" t="s">
        <v>9</v>
      </c>
      <c r="C1006" s="16">
        <f t="shared" ref="C1006:C1034" si="113">C1005+1</f>
        <v>3</v>
      </c>
      <c r="E1006" t="str">
        <f t="shared" si="111"/>
        <v>October  3</v>
      </c>
      <c r="F1006" s="16">
        <f t="shared" si="106"/>
        <v>1006</v>
      </c>
      <c r="G1006" t="str">
        <f t="shared" si="109"/>
        <v xml:space="preserve">October </v>
      </c>
      <c r="H1006" s="16">
        <f t="shared" si="110"/>
        <v>3</v>
      </c>
    </row>
    <row r="1007" spans="1:8" x14ac:dyDescent="0.2">
      <c r="A1007" s="16">
        <f t="shared" si="112"/>
        <v>277</v>
      </c>
      <c r="B1007" t="s">
        <v>9</v>
      </c>
      <c r="C1007" s="16">
        <f t="shared" si="113"/>
        <v>4</v>
      </c>
      <c r="E1007" t="str">
        <f t="shared" si="111"/>
        <v>October  4</v>
      </c>
      <c r="F1007" s="16">
        <f t="shared" si="106"/>
        <v>1007</v>
      </c>
      <c r="G1007" t="str">
        <f t="shared" si="109"/>
        <v xml:space="preserve">October </v>
      </c>
      <c r="H1007" s="16">
        <f t="shared" si="110"/>
        <v>4</v>
      </c>
    </row>
    <row r="1008" spans="1:8" x14ac:dyDescent="0.2">
      <c r="A1008" s="16">
        <f t="shared" si="112"/>
        <v>278</v>
      </c>
      <c r="B1008" t="s">
        <v>9</v>
      </c>
      <c r="C1008" s="16">
        <f t="shared" si="113"/>
        <v>5</v>
      </c>
      <c r="E1008" t="str">
        <f t="shared" si="111"/>
        <v>October  5</v>
      </c>
      <c r="F1008" s="16">
        <f t="shared" ref="F1008:F1071" si="114">F1007+1</f>
        <v>1008</v>
      </c>
      <c r="G1008" t="str">
        <f t="shared" si="109"/>
        <v xml:space="preserve">October </v>
      </c>
      <c r="H1008" s="16">
        <f t="shared" si="110"/>
        <v>5</v>
      </c>
    </row>
    <row r="1009" spans="1:8" x14ac:dyDescent="0.2">
      <c r="A1009" s="16">
        <f t="shared" si="112"/>
        <v>279</v>
      </c>
      <c r="B1009" t="s">
        <v>9</v>
      </c>
      <c r="C1009" s="16">
        <f t="shared" si="113"/>
        <v>6</v>
      </c>
      <c r="E1009" t="str">
        <f t="shared" si="111"/>
        <v>October  6</v>
      </c>
      <c r="F1009" s="16">
        <f t="shared" si="114"/>
        <v>1009</v>
      </c>
      <c r="G1009" t="str">
        <f t="shared" si="109"/>
        <v xml:space="preserve">October </v>
      </c>
      <c r="H1009" s="16">
        <f t="shared" si="110"/>
        <v>6</v>
      </c>
    </row>
    <row r="1010" spans="1:8" x14ac:dyDescent="0.2">
      <c r="A1010" s="16">
        <f t="shared" si="112"/>
        <v>280</v>
      </c>
      <c r="B1010" t="s">
        <v>9</v>
      </c>
      <c r="C1010" s="16">
        <f t="shared" si="113"/>
        <v>7</v>
      </c>
      <c r="E1010" t="str">
        <f t="shared" si="111"/>
        <v>October  7</v>
      </c>
      <c r="F1010" s="16">
        <f t="shared" si="114"/>
        <v>1010</v>
      </c>
      <c r="G1010" t="str">
        <f t="shared" si="109"/>
        <v xml:space="preserve">October </v>
      </c>
      <c r="H1010" s="16">
        <f t="shared" si="110"/>
        <v>7</v>
      </c>
    </row>
    <row r="1011" spans="1:8" x14ac:dyDescent="0.2">
      <c r="A1011" s="16">
        <f t="shared" si="112"/>
        <v>281</v>
      </c>
      <c r="B1011" t="s">
        <v>9</v>
      </c>
      <c r="C1011" s="16">
        <f t="shared" si="113"/>
        <v>8</v>
      </c>
      <c r="E1011" t="str">
        <f t="shared" si="111"/>
        <v>October  8</v>
      </c>
      <c r="F1011" s="16">
        <f t="shared" si="114"/>
        <v>1011</v>
      </c>
      <c r="G1011" t="str">
        <f t="shared" si="109"/>
        <v xml:space="preserve">October </v>
      </c>
      <c r="H1011" s="16">
        <f t="shared" si="110"/>
        <v>8</v>
      </c>
    </row>
    <row r="1012" spans="1:8" x14ac:dyDescent="0.2">
      <c r="A1012" s="16">
        <f t="shared" si="112"/>
        <v>282</v>
      </c>
      <c r="B1012" t="s">
        <v>9</v>
      </c>
      <c r="C1012" s="16">
        <f t="shared" si="113"/>
        <v>9</v>
      </c>
      <c r="E1012" t="str">
        <f t="shared" si="111"/>
        <v>October  9</v>
      </c>
      <c r="F1012" s="16">
        <f t="shared" si="114"/>
        <v>1012</v>
      </c>
      <c r="G1012" t="str">
        <f t="shared" si="109"/>
        <v xml:space="preserve">October </v>
      </c>
      <c r="H1012" s="16">
        <f t="shared" si="110"/>
        <v>9</v>
      </c>
    </row>
    <row r="1013" spans="1:8" x14ac:dyDescent="0.2">
      <c r="A1013" s="16">
        <f t="shared" si="112"/>
        <v>283</v>
      </c>
      <c r="B1013" t="s">
        <v>9</v>
      </c>
      <c r="C1013" s="16">
        <f t="shared" si="113"/>
        <v>10</v>
      </c>
      <c r="E1013" t="str">
        <f t="shared" si="111"/>
        <v>October  10</v>
      </c>
      <c r="F1013" s="16">
        <f t="shared" si="114"/>
        <v>1013</v>
      </c>
      <c r="G1013" t="str">
        <f t="shared" si="109"/>
        <v xml:space="preserve">October </v>
      </c>
      <c r="H1013" s="16">
        <f t="shared" si="110"/>
        <v>10</v>
      </c>
    </row>
    <row r="1014" spans="1:8" x14ac:dyDescent="0.2">
      <c r="A1014" s="16">
        <f t="shared" si="112"/>
        <v>284</v>
      </c>
      <c r="B1014" t="s">
        <v>9</v>
      </c>
      <c r="C1014" s="16">
        <f t="shared" si="113"/>
        <v>11</v>
      </c>
      <c r="E1014" t="str">
        <f t="shared" si="111"/>
        <v>October  11</v>
      </c>
      <c r="F1014" s="16">
        <f t="shared" si="114"/>
        <v>1014</v>
      </c>
      <c r="G1014" t="str">
        <f t="shared" si="109"/>
        <v xml:space="preserve">October </v>
      </c>
      <c r="H1014" s="16">
        <f t="shared" si="110"/>
        <v>11</v>
      </c>
    </row>
    <row r="1015" spans="1:8" x14ac:dyDescent="0.2">
      <c r="A1015" s="16">
        <f t="shared" si="112"/>
        <v>285</v>
      </c>
      <c r="B1015" t="s">
        <v>9</v>
      </c>
      <c r="C1015" s="16">
        <f t="shared" si="113"/>
        <v>12</v>
      </c>
      <c r="E1015" t="str">
        <f t="shared" si="111"/>
        <v>October  12</v>
      </c>
      <c r="F1015" s="16">
        <f t="shared" si="114"/>
        <v>1015</v>
      </c>
      <c r="G1015" t="str">
        <f t="shared" si="109"/>
        <v xml:space="preserve">October </v>
      </c>
      <c r="H1015" s="16">
        <f t="shared" si="110"/>
        <v>12</v>
      </c>
    </row>
    <row r="1016" spans="1:8" x14ac:dyDescent="0.2">
      <c r="A1016" s="16">
        <f t="shared" si="112"/>
        <v>286</v>
      </c>
      <c r="B1016" t="s">
        <v>9</v>
      </c>
      <c r="C1016" s="16">
        <f t="shared" si="113"/>
        <v>13</v>
      </c>
      <c r="E1016" t="str">
        <f t="shared" si="111"/>
        <v>October  13</v>
      </c>
      <c r="F1016" s="16">
        <f t="shared" si="114"/>
        <v>1016</v>
      </c>
      <c r="G1016" t="str">
        <f t="shared" si="109"/>
        <v xml:space="preserve">October </v>
      </c>
      <c r="H1016" s="16">
        <f t="shared" si="110"/>
        <v>13</v>
      </c>
    </row>
    <row r="1017" spans="1:8" x14ac:dyDescent="0.2">
      <c r="A1017" s="16">
        <f t="shared" si="112"/>
        <v>287</v>
      </c>
      <c r="B1017" t="s">
        <v>9</v>
      </c>
      <c r="C1017" s="16">
        <f t="shared" si="113"/>
        <v>14</v>
      </c>
      <c r="E1017" t="str">
        <f t="shared" si="111"/>
        <v>October  14</v>
      </c>
      <c r="F1017" s="16">
        <f t="shared" si="114"/>
        <v>1017</v>
      </c>
      <c r="G1017" t="str">
        <f t="shared" si="109"/>
        <v xml:space="preserve">October </v>
      </c>
      <c r="H1017" s="16">
        <f t="shared" si="110"/>
        <v>14</v>
      </c>
    </row>
    <row r="1018" spans="1:8" x14ac:dyDescent="0.2">
      <c r="A1018" s="16">
        <f t="shared" si="112"/>
        <v>288</v>
      </c>
      <c r="B1018" t="s">
        <v>9</v>
      </c>
      <c r="C1018" s="16">
        <f t="shared" si="113"/>
        <v>15</v>
      </c>
      <c r="E1018" t="str">
        <f t="shared" si="111"/>
        <v>October  15</v>
      </c>
      <c r="F1018" s="16">
        <f t="shared" si="114"/>
        <v>1018</v>
      </c>
      <c r="G1018" t="str">
        <f t="shared" si="109"/>
        <v xml:space="preserve">October </v>
      </c>
      <c r="H1018" s="16">
        <f t="shared" si="110"/>
        <v>15</v>
      </c>
    </row>
    <row r="1019" spans="1:8" x14ac:dyDescent="0.2">
      <c r="A1019" s="16">
        <f t="shared" si="112"/>
        <v>289</v>
      </c>
      <c r="B1019" t="s">
        <v>9</v>
      </c>
      <c r="C1019" s="16">
        <f t="shared" si="113"/>
        <v>16</v>
      </c>
      <c r="E1019" t="str">
        <f t="shared" si="111"/>
        <v>October  16</v>
      </c>
      <c r="F1019" s="16">
        <f t="shared" si="114"/>
        <v>1019</v>
      </c>
      <c r="G1019" t="str">
        <f t="shared" si="109"/>
        <v xml:space="preserve">October </v>
      </c>
      <c r="H1019" s="16">
        <f t="shared" si="110"/>
        <v>16</v>
      </c>
    </row>
    <row r="1020" spans="1:8" x14ac:dyDescent="0.2">
      <c r="A1020" s="16">
        <f t="shared" si="112"/>
        <v>290</v>
      </c>
      <c r="B1020" t="s">
        <v>9</v>
      </c>
      <c r="C1020" s="16">
        <f t="shared" si="113"/>
        <v>17</v>
      </c>
      <c r="E1020" t="str">
        <f t="shared" si="111"/>
        <v>October  17</v>
      </c>
      <c r="F1020" s="16">
        <f t="shared" si="114"/>
        <v>1020</v>
      </c>
      <c r="G1020" t="str">
        <f t="shared" si="109"/>
        <v xml:space="preserve">October </v>
      </c>
      <c r="H1020" s="16">
        <f t="shared" si="110"/>
        <v>17</v>
      </c>
    </row>
    <row r="1021" spans="1:8" x14ac:dyDescent="0.2">
      <c r="A1021" s="16">
        <f t="shared" si="112"/>
        <v>291</v>
      </c>
      <c r="B1021" t="s">
        <v>9</v>
      </c>
      <c r="C1021" s="16">
        <f t="shared" si="113"/>
        <v>18</v>
      </c>
      <c r="E1021" t="str">
        <f t="shared" si="111"/>
        <v>October  18</v>
      </c>
      <c r="F1021" s="16">
        <f t="shared" si="114"/>
        <v>1021</v>
      </c>
      <c r="G1021" t="str">
        <f t="shared" si="109"/>
        <v xml:space="preserve">October </v>
      </c>
      <c r="H1021" s="16">
        <f t="shared" si="110"/>
        <v>18</v>
      </c>
    </row>
    <row r="1022" spans="1:8" x14ac:dyDescent="0.2">
      <c r="A1022" s="16">
        <f t="shared" si="112"/>
        <v>292</v>
      </c>
      <c r="B1022" t="s">
        <v>9</v>
      </c>
      <c r="C1022" s="16">
        <f t="shared" si="113"/>
        <v>19</v>
      </c>
      <c r="E1022" t="str">
        <f t="shared" si="111"/>
        <v>October  19</v>
      </c>
      <c r="F1022" s="16">
        <f t="shared" si="114"/>
        <v>1022</v>
      </c>
      <c r="G1022" t="str">
        <f t="shared" si="109"/>
        <v xml:space="preserve">October </v>
      </c>
      <c r="H1022" s="16">
        <f t="shared" si="110"/>
        <v>19</v>
      </c>
    </row>
    <row r="1023" spans="1:8" x14ac:dyDescent="0.2">
      <c r="A1023" s="16">
        <f t="shared" si="112"/>
        <v>293</v>
      </c>
      <c r="B1023" t="s">
        <v>9</v>
      </c>
      <c r="C1023" s="16">
        <f t="shared" si="113"/>
        <v>20</v>
      </c>
      <c r="E1023" t="str">
        <f t="shared" si="111"/>
        <v>October  20</v>
      </c>
      <c r="F1023" s="16">
        <f t="shared" si="114"/>
        <v>1023</v>
      </c>
      <c r="G1023" t="str">
        <f t="shared" si="109"/>
        <v xml:space="preserve">October </v>
      </c>
      <c r="H1023" s="16">
        <f t="shared" si="110"/>
        <v>20</v>
      </c>
    </row>
    <row r="1024" spans="1:8" x14ac:dyDescent="0.2">
      <c r="A1024" s="16">
        <f t="shared" si="112"/>
        <v>294</v>
      </c>
      <c r="B1024" t="s">
        <v>9</v>
      </c>
      <c r="C1024" s="16">
        <f t="shared" si="113"/>
        <v>21</v>
      </c>
      <c r="E1024" t="str">
        <f t="shared" si="111"/>
        <v>October  21</v>
      </c>
      <c r="F1024" s="16">
        <f t="shared" si="114"/>
        <v>1024</v>
      </c>
      <c r="G1024" t="str">
        <f t="shared" si="109"/>
        <v xml:space="preserve">October </v>
      </c>
      <c r="H1024" s="16">
        <f t="shared" si="110"/>
        <v>21</v>
      </c>
    </row>
    <row r="1025" spans="1:8" x14ac:dyDescent="0.2">
      <c r="A1025" s="16">
        <f t="shared" si="112"/>
        <v>295</v>
      </c>
      <c r="B1025" t="s">
        <v>9</v>
      </c>
      <c r="C1025" s="16">
        <f t="shared" si="113"/>
        <v>22</v>
      </c>
      <c r="E1025" t="str">
        <f t="shared" si="111"/>
        <v>October  22</v>
      </c>
      <c r="F1025" s="16">
        <f t="shared" si="114"/>
        <v>1025</v>
      </c>
      <c r="G1025" t="str">
        <f t="shared" si="109"/>
        <v xml:space="preserve">October </v>
      </c>
      <c r="H1025" s="16">
        <f t="shared" si="110"/>
        <v>22</v>
      </c>
    </row>
    <row r="1026" spans="1:8" x14ac:dyDescent="0.2">
      <c r="A1026" s="16">
        <f t="shared" si="112"/>
        <v>296</v>
      </c>
      <c r="B1026" t="s">
        <v>9</v>
      </c>
      <c r="C1026" s="16">
        <f t="shared" si="113"/>
        <v>23</v>
      </c>
      <c r="E1026" t="str">
        <f t="shared" si="111"/>
        <v>October  23</v>
      </c>
      <c r="F1026" s="16">
        <f t="shared" si="114"/>
        <v>1026</v>
      </c>
      <c r="G1026" t="str">
        <f t="shared" si="109"/>
        <v xml:space="preserve">October </v>
      </c>
      <c r="H1026" s="16">
        <f t="shared" si="110"/>
        <v>23</v>
      </c>
    </row>
    <row r="1027" spans="1:8" x14ac:dyDescent="0.2">
      <c r="A1027" s="16">
        <f t="shared" si="112"/>
        <v>297</v>
      </c>
      <c r="B1027" t="s">
        <v>9</v>
      </c>
      <c r="C1027" s="16">
        <f t="shared" si="113"/>
        <v>24</v>
      </c>
      <c r="E1027" t="str">
        <f t="shared" si="111"/>
        <v>October  24</v>
      </c>
      <c r="F1027" s="16">
        <f t="shared" si="114"/>
        <v>1027</v>
      </c>
      <c r="G1027" t="str">
        <f t="shared" si="109"/>
        <v xml:space="preserve">October </v>
      </c>
      <c r="H1027" s="16">
        <f t="shared" si="110"/>
        <v>24</v>
      </c>
    </row>
    <row r="1028" spans="1:8" x14ac:dyDescent="0.2">
      <c r="A1028" s="16">
        <f t="shared" si="112"/>
        <v>298</v>
      </c>
      <c r="B1028" t="s">
        <v>9</v>
      </c>
      <c r="C1028" s="16">
        <f t="shared" si="113"/>
        <v>25</v>
      </c>
      <c r="E1028" t="str">
        <f t="shared" si="111"/>
        <v>October  25</v>
      </c>
      <c r="F1028" s="16">
        <f t="shared" si="114"/>
        <v>1028</v>
      </c>
      <c r="G1028" t="str">
        <f t="shared" si="109"/>
        <v xml:space="preserve">October </v>
      </c>
      <c r="H1028" s="16">
        <f t="shared" si="110"/>
        <v>25</v>
      </c>
    </row>
    <row r="1029" spans="1:8" x14ac:dyDescent="0.2">
      <c r="A1029" s="16">
        <f t="shared" si="112"/>
        <v>299</v>
      </c>
      <c r="B1029" t="s">
        <v>9</v>
      </c>
      <c r="C1029" s="16">
        <f t="shared" si="113"/>
        <v>26</v>
      </c>
      <c r="E1029" t="str">
        <f t="shared" si="111"/>
        <v>October  26</v>
      </c>
      <c r="F1029" s="16">
        <f t="shared" si="114"/>
        <v>1029</v>
      </c>
      <c r="G1029" t="str">
        <f t="shared" si="109"/>
        <v xml:space="preserve">October </v>
      </c>
      <c r="H1029" s="16">
        <f t="shared" si="110"/>
        <v>26</v>
      </c>
    </row>
    <row r="1030" spans="1:8" x14ac:dyDescent="0.2">
      <c r="A1030" s="16">
        <f t="shared" si="112"/>
        <v>300</v>
      </c>
      <c r="B1030" t="s">
        <v>9</v>
      </c>
      <c r="C1030" s="16">
        <f t="shared" si="113"/>
        <v>27</v>
      </c>
      <c r="E1030" t="str">
        <f t="shared" si="111"/>
        <v>October  27</v>
      </c>
      <c r="F1030" s="16">
        <f t="shared" si="114"/>
        <v>1030</v>
      </c>
      <c r="G1030" t="str">
        <f t="shared" si="109"/>
        <v xml:space="preserve">October </v>
      </c>
      <c r="H1030" s="16">
        <f t="shared" si="110"/>
        <v>27</v>
      </c>
    </row>
    <row r="1031" spans="1:8" x14ac:dyDescent="0.2">
      <c r="A1031" s="16">
        <f t="shared" si="112"/>
        <v>301</v>
      </c>
      <c r="B1031" t="s">
        <v>9</v>
      </c>
      <c r="C1031" s="16">
        <f t="shared" si="113"/>
        <v>28</v>
      </c>
      <c r="E1031" t="str">
        <f t="shared" si="111"/>
        <v>October  28</v>
      </c>
      <c r="F1031" s="16">
        <f t="shared" si="114"/>
        <v>1031</v>
      </c>
      <c r="G1031" t="str">
        <f t="shared" si="109"/>
        <v xml:space="preserve">October </v>
      </c>
      <c r="H1031" s="16">
        <f t="shared" si="110"/>
        <v>28</v>
      </c>
    </row>
    <row r="1032" spans="1:8" x14ac:dyDescent="0.2">
      <c r="A1032" s="16">
        <f t="shared" si="112"/>
        <v>302</v>
      </c>
      <c r="B1032" t="s">
        <v>9</v>
      </c>
      <c r="C1032" s="16">
        <f t="shared" si="113"/>
        <v>29</v>
      </c>
      <c r="E1032" t="str">
        <f t="shared" si="111"/>
        <v>October  29</v>
      </c>
      <c r="F1032" s="16">
        <f t="shared" si="114"/>
        <v>1032</v>
      </c>
      <c r="G1032" t="str">
        <f t="shared" si="109"/>
        <v xml:space="preserve">October </v>
      </c>
      <c r="H1032" s="16">
        <f t="shared" si="110"/>
        <v>29</v>
      </c>
    </row>
    <row r="1033" spans="1:8" x14ac:dyDescent="0.2">
      <c r="A1033" s="16">
        <f t="shared" si="112"/>
        <v>303</v>
      </c>
      <c r="B1033" t="s">
        <v>9</v>
      </c>
      <c r="C1033" s="16">
        <f t="shared" si="113"/>
        <v>30</v>
      </c>
      <c r="E1033" t="str">
        <f t="shared" si="111"/>
        <v>October  30</v>
      </c>
      <c r="F1033" s="16">
        <f t="shared" si="114"/>
        <v>1033</v>
      </c>
      <c r="G1033" t="str">
        <f t="shared" si="109"/>
        <v xml:space="preserve">October </v>
      </c>
      <c r="H1033" s="16">
        <f t="shared" si="110"/>
        <v>30</v>
      </c>
    </row>
    <row r="1034" spans="1:8" x14ac:dyDescent="0.2">
      <c r="A1034" s="16">
        <f t="shared" si="112"/>
        <v>304</v>
      </c>
      <c r="B1034" t="s">
        <v>9</v>
      </c>
      <c r="C1034" s="16">
        <f t="shared" si="113"/>
        <v>31</v>
      </c>
      <c r="E1034" t="str">
        <f t="shared" si="111"/>
        <v>October  31</v>
      </c>
      <c r="F1034" s="16">
        <f t="shared" si="114"/>
        <v>1034</v>
      </c>
      <c r="G1034" t="str">
        <f t="shared" si="109"/>
        <v xml:space="preserve">October </v>
      </c>
      <c r="H1034" s="16">
        <f t="shared" si="110"/>
        <v>31</v>
      </c>
    </row>
    <row r="1035" spans="1:8" x14ac:dyDescent="0.2">
      <c r="A1035" s="16">
        <f t="shared" si="112"/>
        <v>305</v>
      </c>
      <c r="B1035" t="s">
        <v>10</v>
      </c>
      <c r="C1035" s="16">
        <v>1</v>
      </c>
      <c r="E1035" t="str">
        <f t="shared" si="111"/>
        <v>November 1</v>
      </c>
      <c r="F1035" s="16">
        <f t="shared" si="114"/>
        <v>1035</v>
      </c>
      <c r="G1035" t="str">
        <f t="shared" si="109"/>
        <v>November</v>
      </c>
      <c r="H1035" s="16">
        <f t="shared" si="110"/>
        <v>1</v>
      </c>
    </row>
    <row r="1036" spans="1:8" x14ac:dyDescent="0.2">
      <c r="A1036" s="16">
        <f t="shared" si="112"/>
        <v>306</v>
      </c>
      <c r="B1036" t="s">
        <v>10</v>
      </c>
      <c r="C1036" s="16">
        <f t="shared" ref="C1036:C1064" si="115">C1035+1</f>
        <v>2</v>
      </c>
      <c r="E1036" t="str">
        <f t="shared" si="111"/>
        <v>November 2</v>
      </c>
      <c r="F1036" s="16">
        <f t="shared" si="114"/>
        <v>1036</v>
      </c>
      <c r="G1036" t="str">
        <f t="shared" si="109"/>
        <v>November</v>
      </c>
      <c r="H1036" s="16">
        <f t="shared" si="110"/>
        <v>2</v>
      </c>
    </row>
    <row r="1037" spans="1:8" x14ac:dyDescent="0.2">
      <c r="A1037" s="16">
        <f t="shared" si="112"/>
        <v>307</v>
      </c>
      <c r="B1037" t="s">
        <v>10</v>
      </c>
      <c r="C1037" s="16">
        <f t="shared" si="115"/>
        <v>3</v>
      </c>
      <c r="E1037" t="str">
        <f t="shared" si="111"/>
        <v>November 3</v>
      </c>
      <c r="F1037" s="16">
        <f t="shared" si="114"/>
        <v>1037</v>
      </c>
      <c r="G1037" t="str">
        <f t="shared" si="109"/>
        <v>November</v>
      </c>
      <c r="H1037" s="16">
        <f t="shared" si="110"/>
        <v>3</v>
      </c>
    </row>
    <row r="1038" spans="1:8" x14ac:dyDescent="0.2">
      <c r="A1038" s="16">
        <f t="shared" si="112"/>
        <v>308</v>
      </c>
      <c r="B1038" t="s">
        <v>10</v>
      </c>
      <c r="C1038" s="16">
        <f t="shared" si="115"/>
        <v>4</v>
      </c>
      <c r="E1038" t="str">
        <f t="shared" si="111"/>
        <v>November 4</v>
      </c>
      <c r="F1038" s="16">
        <f t="shared" si="114"/>
        <v>1038</v>
      </c>
      <c r="G1038" t="str">
        <f t="shared" si="109"/>
        <v>November</v>
      </c>
      <c r="H1038" s="16">
        <f t="shared" si="110"/>
        <v>4</v>
      </c>
    </row>
    <row r="1039" spans="1:8" x14ac:dyDescent="0.2">
      <c r="A1039" s="16">
        <f t="shared" si="112"/>
        <v>309</v>
      </c>
      <c r="B1039" t="s">
        <v>10</v>
      </c>
      <c r="C1039" s="16">
        <f t="shared" si="115"/>
        <v>5</v>
      </c>
      <c r="E1039" t="str">
        <f t="shared" si="111"/>
        <v>November 5</v>
      </c>
      <c r="F1039" s="16">
        <f t="shared" si="114"/>
        <v>1039</v>
      </c>
      <c r="G1039" t="str">
        <f t="shared" si="109"/>
        <v>November</v>
      </c>
      <c r="H1039" s="16">
        <f t="shared" si="110"/>
        <v>5</v>
      </c>
    </row>
    <row r="1040" spans="1:8" x14ac:dyDescent="0.2">
      <c r="A1040" s="16">
        <f t="shared" si="112"/>
        <v>310</v>
      </c>
      <c r="B1040" t="s">
        <v>10</v>
      </c>
      <c r="C1040" s="16">
        <f t="shared" si="115"/>
        <v>6</v>
      </c>
      <c r="E1040" t="str">
        <f t="shared" si="111"/>
        <v>November 6</v>
      </c>
      <c r="F1040" s="16">
        <f t="shared" si="114"/>
        <v>1040</v>
      </c>
      <c r="G1040" t="str">
        <f t="shared" si="109"/>
        <v>November</v>
      </c>
      <c r="H1040" s="16">
        <f t="shared" si="110"/>
        <v>6</v>
      </c>
    </row>
    <row r="1041" spans="1:8" x14ac:dyDescent="0.2">
      <c r="A1041" s="16">
        <f t="shared" si="112"/>
        <v>311</v>
      </c>
      <c r="B1041" t="s">
        <v>10</v>
      </c>
      <c r="C1041" s="16">
        <f t="shared" si="115"/>
        <v>7</v>
      </c>
      <c r="E1041" t="str">
        <f t="shared" si="111"/>
        <v>November 7</v>
      </c>
      <c r="F1041" s="16">
        <f t="shared" si="114"/>
        <v>1041</v>
      </c>
      <c r="G1041" t="str">
        <f t="shared" si="109"/>
        <v>November</v>
      </c>
      <c r="H1041" s="16">
        <f t="shared" si="110"/>
        <v>7</v>
      </c>
    </row>
    <row r="1042" spans="1:8" x14ac:dyDescent="0.2">
      <c r="A1042" s="16">
        <f t="shared" si="112"/>
        <v>312</v>
      </c>
      <c r="B1042" t="s">
        <v>10</v>
      </c>
      <c r="C1042" s="16">
        <f t="shared" si="115"/>
        <v>8</v>
      </c>
      <c r="E1042" t="str">
        <f t="shared" si="111"/>
        <v>November 8</v>
      </c>
      <c r="F1042" s="16">
        <f t="shared" si="114"/>
        <v>1042</v>
      </c>
      <c r="G1042" t="str">
        <f t="shared" si="109"/>
        <v>November</v>
      </c>
      <c r="H1042" s="16">
        <f t="shared" si="110"/>
        <v>8</v>
      </c>
    </row>
    <row r="1043" spans="1:8" x14ac:dyDescent="0.2">
      <c r="A1043" s="16">
        <f t="shared" si="112"/>
        <v>313</v>
      </c>
      <c r="B1043" t="s">
        <v>10</v>
      </c>
      <c r="C1043" s="16">
        <f t="shared" si="115"/>
        <v>9</v>
      </c>
      <c r="E1043" t="str">
        <f t="shared" si="111"/>
        <v>November 9</v>
      </c>
      <c r="F1043" s="16">
        <f t="shared" si="114"/>
        <v>1043</v>
      </c>
      <c r="G1043" t="str">
        <f t="shared" si="109"/>
        <v>November</v>
      </c>
      <c r="H1043" s="16">
        <f t="shared" si="110"/>
        <v>9</v>
      </c>
    </row>
    <row r="1044" spans="1:8" x14ac:dyDescent="0.2">
      <c r="A1044" s="16">
        <f t="shared" si="112"/>
        <v>314</v>
      </c>
      <c r="B1044" t="s">
        <v>10</v>
      </c>
      <c r="C1044" s="16">
        <f t="shared" si="115"/>
        <v>10</v>
      </c>
      <c r="E1044" t="str">
        <f t="shared" si="111"/>
        <v>November 10</v>
      </c>
      <c r="F1044" s="16">
        <f t="shared" si="114"/>
        <v>1044</v>
      </c>
      <c r="G1044" t="str">
        <f t="shared" si="109"/>
        <v>November</v>
      </c>
      <c r="H1044" s="16">
        <f t="shared" si="110"/>
        <v>10</v>
      </c>
    </row>
    <row r="1045" spans="1:8" x14ac:dyDescent="0.2">
      <c r="A1045" s="16">
        <f t="shared" si="112"/>
        <v>315</v>
      </c>
      <c r="B1045" t="s">
        <v>10</v>
      </c>
      <c r="C1045" s="16">
        <f t="shared" si="115"/>
        <v>11</v>
      </c>
      <c r="E1045" t="str">
        <f t="shared" si="111"/>
        <v>November 11</v>
      </c>
      <c r="F1045" s="16">
        <f t="shared" si="114"/>
        <v>1045</v>
      </c>
      <c r="G1045" t="str">
        <f t="shared" si="109"/>
        <v>November</v>
      </c>
      <c r="H1045" s="16">
        <f t="shared" si="110"/>
        <v>11</v>
      </c>
    </row>
    <row r="1046" spans="1:8" x14ac:dyDescent="0.2">
      <c r="A1046" s="16">
        <f t="shared" si="112"/>
        <v>316</v>
      </c>
      <c r="B1046" t="s">
        <v>10</v>
      </c>
      <c r="C1046" s="16">
        <f t="shared" si="115"/>
        <v>12</v>
      </c>
      <c r="E1046" t="str">
        <f t="shared" si="111"/>
        <v>November 12</v>
      </c>
      <c r="F1046" s="16">
        <f t="shared" si="114"/>
        <v>1046</v>
      </c>
      <c r="G1046" t="str">
        <f t="shared" si="109"/>
        <v>November</v>
      </c>
      <c r="H1046" s="16">
        <f t="shared" si="110"/>
        <v>12</v>
      </c>
    </row>
    <row r="1047" spans="1:8" x14ac:dyDescent="0.2">
      <c r="A1047" s="16">
        <f t="shared" si="112"/>
        <v>317</v>
      </c>
      <c r="B1047" t="s">
        <v>10</v>
      </c>
      <c r="C1047" s="16">
        <f t="shared" si="115"/>
        <v>13</v>
      </c>
      <c r="E1047" t="str">
        <f t="shared" si="111"/>
        <v>November 13</v>
      </c>
      <c r="F1047" s="16">
        <f t="shared" si="114"/>
        <v>1047</v>
      </c>
      <c r="G1047" t="str">
        <f t="shared" si="109"/>
        <v>November</v>
      </c>
      <c r="H1047" s="16">
        <f t="shared" si="110"/>
        <v>13</v>
      </c>
    </row>
    <row r="1048" spans="1:8" x14ac:dyDescent="0.2">
      <c r="A1048" s="16">
        <f t="shared" si="112"/>
        <v>318</v>
      </c>
      <c r="B1048" t="s">
        <v>10</v>
      </c>
      <c r="C1048" s="16">
        <f t="shared" si="115"/>
        <v>14</v>
      </c>
      <c r="E1048" t="str">
        <f t="shared" si="111"/>
        <v>November 14</v>
      </c>
      <c r="F1048" s="16">
        <f t="shared" si="114"/>
        <v>1048</v>
      </c>
      <c r="G1048" t="str">
        <f t="shared" si="109"/>
        <v>November</v>
      </c>
      <c r="H1048" s="16">
        <f t="shared" si="110"/>
        <v>14</v>
      </c>
    </row>
    <row r="1049" spans="1:8" x14ac:dyDescent="0.2">
      <c r="A1049" s="16">
        <f t="shared" si="112"/>
        <v>319</v>
      </c>
      <c r="B1049" t="s">
        <v>10</v>
      </c>
      <c r="C1049" s="16">
        <f t="shared" si="115"/>
        <v>15</v>
      </c>
      <c r="E1049" t="str">
        <f t="shared" si="111"/>
        <v>November 15</v>
      </c>
      <c r="F1049" s="16">
        <f t="shared" si="114"/>
        <v>1049</v>
      </c>
      <c r="G1049" t="str">
        <f t="shared" si="109"/>
        <v>November</v>
      </c>
      <c r="H1049" s="16">
        <f t="shared" si="110"/>
        <v>15</v>
      </c>
    </row>
    <row r="1050" spans="1:8" x14ac:dyDescent="0.2">
      <c r="A1050" s="16">
        <f t="shared" si="112"/>
        <v>320</v>
      </c>
      <c r="B1050" t="s">
        <v>10</v>
      </c>
      <c r="C1050" s="16">
        <f t="shared" si="115"/>
        <v>16</v>
      </c>
      <c r="E1050" t="str">
        <f t="shared" si="111"/>
        <v>November 16</v>
      </c>
      <c r="F1050" s="16">
        <f t="shared" si="114"/>
        <v>1050</v>
      </c>
      <c r="G1050" t="str">
        <f t="shared" si="109"/>
        <v>November</v>
      </c>
      <c r="H1050" s="16">
        <f t="shared" si="110"/>
        <v>16</v>
      </c>
    </row>
    <row r="1051" spans="1:8" x14ac:dyDescent="0.2">
      <c r="A1051" s="16">
        <f t="shared" si="112"/>
        <v>321</v>
      </c>
      <c r="B1051" t="s">
        <v>10</v>
      </c>
      <c r="C1051" s="16">
        <f t="shared" si="115"/>
        <v>17</v>
      </c>
      <c r="E1051" t="str">
        <f t="shared" si="111"/>
        <v>November 17</v>
      </c>
      <c r="F1051" s="16">
        <f t="shared" si="114"/>
        <v>1051</v>
      </c>
      <c r="G1051" t="str">
        <f t="shared" ref="G1051:G1095" si="116">B1051</f>
        <v>November</v>
      </c>
      <c r="H1051" s="16">
        <f t="shared" ref="H1051:H1095" si="117">C1051</f>
        <v>17</v>
      </c>
    </row>
    <row r="1052" spans="1:8" x14ac:dyDescent="0.2">
      <c r="A1052" s="16">
        <f t="shared" si="112"/>
        <v>322</v>
      </c>
      <c r="B1052" t="s">
        <v>10</v>
      </c>
      <c r="C1052" s="16">
        <f t="shared" si="115"/>
        <v>18</v>
      </c>
      <c r="E1052" t="str">
        <f t="shared" ref="E1052:E1095" si="118">B1052 &amp; " " &amp;C1052</f>
        <v>November 18</v>
      </c>
      <c r="F1052" s="16">
        <f t="shared" si="114"/>
        <v>1052</v>
      </c>
      <c r="G1052" t="str">
        <f t="shared" si="116"/>
        <v>November</v>
      </c>
      <c r="H1052" s="16">
        <f t="shared" si="117"/>
        <v>18</v>
      </c>
    </row>
    <row r="1053" spans="1:8" x14ac:dyDescent="0.2">
      <c r="A1053" s="16">
        <f t="shared" ref="A1053:A1095" si="119">A1052+1</f>
        <v>323</v>
      </c>
      <c r="B1053" t="s">
        <v>10</v>
      </c>
      <c r="C1053" s="16">
        <f t="shared" si="115"/>
        <v>19</v>
      </c>
      <c r="E1053" t="str">
        <f t="shared" si="118"/>
        <v>November 19</v>
      </c>
      <c r="F1053" s="16">
        <f t="shared" si="114"/>
        <v>1053</v>
      </c>
      <c r="G1053" t="str">
        <f t="shared" si="116"/>
        <v>November</v>
      </c>
      <c r="H1053" s="16">
        <f t="shared" si="117"/>
        <v>19</v>
      </c>
    </row>
    <row r="1054" spans="1:8" x14ac:dyDescent="0.2">
      <c r="A1054" s="16">
        <f t="shared" si="119"/>
        <v>324</v>
      </c>
      <c r="B1054" t="s">
        <v>10</v>
      </c>
      <c r="C1054" s="16">
        <f t="shared" si="115"/>
        <v>20</v>
      </c>
      <c r="E1054" t="str">
        <f t="shared" si="118"/>
        <v>November 20</v>
      </c>
      <c r="F1054" s="16">
        <f t="shared" si="114"/>
        <v>1054</v>
      </c>
      <c r="G1054" t="str">
        <f t="shared" si="116"/>
        <v>November</v>
      </c>
      <c r="H1054" s="16">
        <f t="shared" si="117"/>
        <v>20</v>
      </c>
    </row>
    <row r="1055" spans="1:8" x14ac:dyDescent="0.2">
      <c r="A1055" s="16">
        <f t="shared" si="119"/>
        <v>325</v>
      </c>
      <c r="B1055" t="s">
        <v>10</v>
      </c>
      <c r="C1055" s="16">
        <f t="shared" si="115"/>
        <v>21</v>
      </c>
      <c r="E1055" t="str">
        <f t="shared" si="118"/>
        <v>November 21</v>
      </c>
      <c r="F1055" s="16">
        <f t="shared" si="114"/>
        <v>1055</v>
      </c>
      <c r="G1055" t="str">
        <f t="shared" si="116"/>
        <v>November</v>
      </c>
      <c r="H1055" s="16">
        <f t="shared" si="117"/>
        <v>21</v>
      </c>
    </row>
    <row r="1056" spans="1:8" x14ac:dyDescent="0.2">
      <c r="A1056" s="16">
        <f t="shared" si="119"/>
        <v>326</v>
      </c>
      <c r="B1056" t="s">
        <v>10</v>
      </c>
      <c r="C1056" s="16">
        <f t="shared" si="115"/>
        <v>22</v>
      </c>
      <c r="E1056" t="str">
        <f t="shared" si="118"/>
        <v>November 22</v>
      </c>
      <c r="F1056" s="16">
        <f t="shared" si="114"/>
        <v>1056</v>
      </c>
      <c r="G1056" t="str">
        <f t="shared" si="116"/>
        <v>November</v>
      </c>
      <c r="H1056" s="16">
        <f t="shared" si="117"/>
        <v>22</v>
      </c>
    </row>
    <row r="1057" spans="1:8" x14ac:dyDescent="0.2">
      <c r="A1057" s="16">
        <f t="shared" si="119"/>
        <v>327</v>
      </c>
      <c r="B1057" t="s">
        <v>10</v>
      </c>
      <c r="C1057" s="16">
        <f t="shared" si="115"/>
        <v>23</v>
      </c>
      <c r="E1057" t="str">
        <f t="shared" si="118"/>
        <v>November 23</v>
      </c>
      <c r="F1057" s="16">
        <f t="shared" si="114"/>
        <v>1057</v>
      </c>
      <c r="G1057" t="str">
        <f t="shared" si="116"/>
        <v>November</v>
      </c>
      <c r="H1057" s="16">
        <f t="shared" si="117"/>
        <v>23</v>
      </c>
    </row>
    <row r="1058" spans="1:8" x14ac:dyDescent="0.2">
      <c r="A1058" s="16">
        <f t="shared" si="119"/>
        <v>328</v>
      </c>
      <c r="B1058" t="s">
        <v>10</v>
      </c>
      <c r="C1058" s="16">
        <f t="shared" si="115"/>
        <v>24</v>
      </c>
      <c r="E1058" t="str">
        <f t="shared" si="118"/>
        <v>November 24</v>
      </c>
      <c r="F1058" s="16">
        <f t="shared" si="114"/>
        <v>1058</v>
      </c>
      <c r="G1058" t="str">
        <f t="shared" si="116"/>
        <v>November</v>
      </c>
      <c r="H1058" s="16">
        <f t="shared" si="117"/>
        <v>24</v>
      </c>
    </row>
    <row r="1059" spans="1:8" x14ac:dyDescent="0.2">
      <c r="A1059" s="16">
        <f t="shared" si="119"/>
        <v>329</v>
      </c>
      <c r="B1059" t="s">
        <v>10</v>
      </c>
      <c r="C1059" s="16">
        <f t="shared" si="115"/>
        <v>25</v>
      </c>
      <c r="E1059" t="str">
        <f t="shared" si="118"/>
        <v>November 25</v>
      </c>
      <c r="F1059" s="16">
        <f t="shared" si="114"/>
        <v>1059</v>
      </c>
      <c r="G1059" t="str">
        <f t="shared" si="116"/>
        <v>November</v>
      </c>
      <c r="H1059" s="16">
        <f t="shared" si="117"/>
        <v>25</v>
      </c>
    </row>
    <row r="1060" spans="1:8" x14ac:dyDescent="0.2">
      <c r="A1060" s="16">
        <f t="shared" si="119"/>
        <v>330</v>
      </c>
      <c r="B1060" t="s">
        <v>10</v>
      </c>
      <c r="C1060" s="16">
        <f t="shared" si="115"/>
        <v>26</v>
      </c>
      <c r="E1060" t="str">
        <f t="shared" si="118"/>
        <v>November 26</v>
      </c>
      <c r="F1060" s="16">
        <f t="shared" si="114"/>
        <v>1060</v>
      </c>
      <c r="G1060" t="str">
        <f t="shared" si="116"/>
        <v>November</v>
      </c>
      <c r="H1060" s="16">
        <f t="shared" si="117"/>
        <v>26</v>
      </c>
    </row>
    <row r="1061" spans="1:8" x14ac:dyDescent="0.2">
      <c r="A1061" s="16">
        <f t="shared" si="119"/>
        <v>331</v>
      </c>
      <c r="B1061" t="s">
        <v>10</v>
      </c>
      <c r="C1061" s="16">
        <f t="shared" si="115"/>
        <v>27</v>
      </c>
      <c r="E1061" t="str">
        <f t="shared" si="118"/>
        <v>November 27</v>
      </c>
      <c r="F1061" s="16">
        <f t="shared" si="114"/>
        <v>1061</v>
      </c>
      <c r="G1061" t="str">
        <f t="shared" si="116"/>
        <v>November</v>
      </c>
      <c r="H1061" s="16">
        <f t="shared" si="117"/>
        <v>27</v>
      </c>
    </row>
    <row r="1062" spans="1:8" x14ac:dyDescent="0.2">
      <c r="A1062" s="16">
        <f t="shared" si="119"/>
        <v>332</v>
      </c>
      <c r="B1062" t="s">
        <v>10</v>
      </c>
      <c r="C1062" s="16">
        <f t="shared" si="115"/>
        <v>28</v>
      </c>
      <c r="E1062" t="str">
        <f t="shared" si="118"/>
        <v>November 28</v>
      </c>
      <c r="F1062" s="16">
        <f t="shared" si="114"/>
        <v>1062</v>
      </c>
      <c r="G1062" t="str">
        <f t="shared" si="116"/>
        <v>November</v>
      </c>
      <c r="H1062" s="16">
        <f t="shared" si="117"/>
        <v>28</v>
      </c>
    </row>
    <row r="1063" spans="1:8" x14ac:dyDescent="0.2">
      <c r="A1063" s="16">
        <f t="shared" si="119"/>
        <v>333</v>
      </c>
      <c r="B1063" t="s">
        <v>10</v>
      </c>
      <c r="C1063" s="16">
        <f t="shared" si="115"/>
        <v>29</v>
      </c>
      <c r="E1063" t="str">
        <f t="shared" si="118"/>
        <v>November 29</v>
      </c>
      <c r="F1063" s="16">
        <f t="shared" si="114"/>
        <v>1063</v>
      </c>
      <c r="G1063" t="str">
        <f t="shared" si="116"/>
        <v>November</v>
      </c>
      <c r="H1063" s="16">
        <f t="shared" si="117"/>
        <v>29</v>
      </c>
    </row>
    <row r="1064" spans="1:8" x14ac:dyDescent="0.2">
      <c r="A1064" s="16">
        <f t="shared" si="119"/>
        <v>334</v>
      </c>
      <c r="B1064" t="s">
        <v>10</v>
      </c>
      <c r="C1064" s="16">
        <f t="shared" si="115"/>
        <v>30</v>
      </c>
      <c r="E1064" t="str">
        <f t="shared" si="118"/>
        <v>November 30</v>
      </c>
      <c r="F1064" s="16">
        <f t="shared" si="114"/>
        <v>1064</v>
      </c>
      <c r="G1064" t="str">
        <f t="shared" si="116"/>
        <v>November</v>
      </c>
      <c r="H1064" s="16">
        <f t="shared" si="117"/>
        <v>30</v>
      </c>
    </row>
    <row r="1065" spans="1:8" x14ac:dyDescent="0.2">
      <c r="A1065" s="16">
        <f t="shared" si="119"/>
        <v>335</v>
      </c>
      <c r="B1065" t="s">
        <v>11</v>
      </c>
      <c r="C1065" s="16">
        <v>1</v>
      </c>
      <c r="E1065" t="str">
        <f t="shared" si="118"/>
        <v>December 1</v>
      </c>
      <c r="F1065" s="16">
        <f t="shared" si="114"/>
        <v>1065</v>
      </c>
      <c r="G1065" t="str">
        <f t="shared" si="116"/>
        <v>December</v>
      </c>
      <c r="H1065" s="16">
        <f t="shared" si="117"/>
        <v>1</v>
      </c>
    </row>
    <row r="1066" spans="1:8" x14ac:dyDescent="0.2">
      <c r="A1066" s="16">
        <f t="shared" si="119"/>
        <v>336</v>
      </c>
      <c r="B1066" t="s">
        <v>11</v>
      </c>
      <c r="C1066" s="16">
        <f>C1065+1</f>
        <v>2</v>
      </c>
      <c r="E1066" t="str">
        <f t="shared" si="118"/>
        <v>December 2</v>
      </c>
      <c r="F1066" s="16">
        <f t="shared" si="114"/>
        <v>1066</v>
      </c>
      <c r="G1066" t="str">
        <f t="shared" si="116"/>
        <v>December</v>
      </c>
      <c r="H1066" s="16">
        <f t="shared" si="117"/>
        <v>2</v>
      </c>
    </row>
    <row r="1067" spans="1:8" x14ac:dyDescent="0.2">
      <c r="A1067" s="16">
        <f t="shared" si="119"/>
        <v>337</v>
      </c>
      <c r="B1067" t="s">
        <v>11</v>
      </c>
      <c r="C1067" s="16">
        <f t="shared" ref="C1067:C1095" si="120">C1066+1</f>
        <v>3</v>
      </c>
      <c r="E1067" t="str">
        <f t="shared" si="118"/>
        <v>December 3</v>
      </c>
      <c r="F1067" s="16">
        <f t="shared" si="114"/>
        <v>1067</v>
      </c>
      <c r="G1067" t="str">
        <f t="shared" si="116"/>
        <v>December</v>
      </c>
      <c r="H1067" s="16">
        <f t="shared" si="117"/>
        <v>3</v>
      </c>
    </row>
    <row r="1068" spans="1:8" x14ac:dyDescent="0.2">
      <c r="A1068" s="16">
        <f t="shared" si="119"/>
        <v>338</v>
      </c>
      <c r="B1068" t="s">
        <v>11</v>
      </c>
      <c r="C1068" s="16">
        <f t="shared" si="120"/>
        <v>4</v>
      </c>
      <c r="E1068" t="str">
        <f t="shared" si="118"/>
        <v>December 4</v>
      </c>
      <c r="F1068" s="16">
        <f t="shared" si="114"/>
        <v>1068</v>
      </c>
      <c r="G1068" t="str">
        <f t="shared" si="116"/>
        <v>December</v>
      </c>
      <c r="H1068" s="16">
        <f t="shared" si="117"/>
        <v>4</v>
      </c>
    </row>
    <row r="1069" spans="1:8" x14ac:dyDescent="0.2">
      <c r="A1069" s="16">
        <f t="shared" si="119"/>
        <v>339</v>
      </c>
      <c r="B1069" t="s">
        <v>11</v>
      </c>
      <c r="C1069" s="16">
        <f t="shared" si="120"/>
        <v>5</v>
      </c>
      <c r="E1069" t="str">
        <f t="shared" si="118"/>
        <v>December 5</v>
      </c>
      <c r="F1069" s="16">
        <f t="shared" si="114"/>
        <v>1069</v>
      </c>
      <c r="G1069" t="str">
        <f t="shared" si="116"/>
        <v>December</v>
      </c>
      <c r="H1069" s="16">
        <f t="shared" si="117"/>
        <v>5</v>
      </c>
    </row>
    <row r="1070" spans="1:8" x14ac:dyDescent="0.2">
      <c r="A1070" s="16">
        <f t="shared" si="119"/>
        <v>340</v>
      </c>
      <c r="B1070" t="s">
        <v>11</v>
      </c>
      <c r="C1070" s="16">
        <f t="shared" si="120"/>
        <v>6</v>
      </c>
      <c r="E1070" t="str">
        <f t="shared" si="118"/>
        <v>December 6</v>
      </c>
      <c r="F1070" s="16">
        <f t="shared" si="114"/>
        <v>1070</v>
      </c>
      <c r="G1070" t="str">
        <f t="shared" si="116"/>
        <v>December</v>
      </c>
      <c r="H1070" s="16">
        <f t="shared" si="117"/>
        <v>6</v>
      </c>
    </row>
    <row r="1071" spans="1:8" x14ac:dyDescent="0.2">
      <c r="A1071" s="16">
        <f t="shared" si="119"/>
        <v>341</v>
      </c>
      <c r="B1071" t="s">
        <v>11</v>
      </c>
      <c r="C1071" s="16">
        <f t="shared" si="120"/>
        <v>7</v>
      </c>
      <c r="E1071" t="str">
        <f t="shared" si="118"/>
        <v>December 7</v>
      </c>
      <c r="F1071" s="16">
        <f t="shared" si="114"/>
        <v>1071</v>
      </c>
      <c r="G1071" t="str">
        <f t="shared" si="116"/>
        <v>December</v>
      </c>
      <c r="H1071" s="16">
        <f t="shared" si="117"/>
        <v>7</v>
      </c>
    </row>
    <row r="1072" spans="1:8" x14ac:dyDescent="0.2">
      <c r="A1072" s="16">
        <f t="shared" si="119"/>
        <v>342</v>
      </c>
      <c r="B1072" t="s">
        <v>11</v>
      </c>
      <c r="C1072" s="16">
        <f t="shared" si="120"/>
        <v>8</v>
      </c>
      <c r="E1072" t="str">
        <f t="shared" si="118"/>
        <v>December 8</v>
      </c>
      <c r="F1072" s="16">
        <f t="shared" ref="F1072:F1095" si="121">F1071+1</f>
        <v>1072</v>
      </c>
      <c r="G1072" t="str">
        <f t="shared" si="116"/>
        <v>December</v>
      </c>
      <c r="H1072" s="16">
        <f t="shared" si="117"/>
        <v>8</v>
      </c>
    </row>
    <row r="1073" spans="1:8" x14ac:dyDescent="0.2">
      <c r="A1073" s="16">
        <f t="shared" si="119"/>
        <v>343</v>
      </c>
      <c r="B1073" t="s">
        <v>11</v>
      </c>
      <c r="C1073" s="16">
        <f t="shared" si="120"/>
        <v>9</v>
      </c>
      <c r="E1073" t="str">
        <f t="shared" si="118"/>
        <v>December 9</v>
      </c>
      <c r="F1073" s="16">
        <f t="shared" si="121"/>
        <v>1073</v>
      </c>
      <c r="G1073" t="str">
        <f t="shared" si="116"/>
        <v>December</v>
      </c>
      <c r="H1073" s="16">
        <f t="shared" si="117"/>
        <v>9</v>
      </c>
    </row>
    <row r="1074" spans="1:8" x14ac:dyDescent="0.2">
      <c r="A1074" s="16">
        <f t="shared" si="119"/>
        <v>344</v>
      </c>
      <c r="B1074" t="s">
        <v>11</v>
      </c>
      <c r="C1074" s="16">
        <f t="shared" si="120"/>
        <v>10</v>
      </c>
      <c r="E1074" t="str">
        <f t="shared" si="118"/>
        <v>December 10</v>
      </c>
      <c r="F1074" s="16">
        <f t="shared" si="121"/>
        <v>1074</v>
      </c>
      <c r="G1074" t="str">
        <f t="shared" si="116"/>
        <v>December</v>
      </c>
      <c r="H1074" s="16">
        <f t="shared" si="117"/>
        <v>10</v>
      </c>
    </row>
    <row r="1075" spans="1:8" x14ac:dyDescent="0.2">
      <c r="A1075" s="16">
        <f t="shared" si="119"/>
        <v>345</v>
      </c>
      <c r="B1075" t="s">
        <v>11</v>
      </c>
      <c r="C1075" s="16">
        <f t="shared" si="120"/>
        <v>11</v>
      </c>
      <c r="E1075" t="str">
        <f t="shared" si="118"/>
        <v>December 11</v>
      </c>
      <c r="F1075" s="16">
        <f t="shared" si="121"/>
        <v>1075</v>
      </c>
      <c r="G1075" t="str">
        <f t="shared" si="116"/>
        <v>December</v>
      </c>
      <c r="H1075" s="16">
        <f t="shared" si="117"/>
        <v>11</v>
      </c>
    </row>
    <row r="1076" spans="1:8" x14ac:dyDescent="0.2">
      <c r="A1076" s="16">
        <f t="shared" si="119"/>
        <v>346</v>
      </c>
      <c r="B1076" t="s">
        <v>11</v>
      </c>
      <c r="C1076" s="16">
        <f t="shared" si="120"/>
        <v>12</v>
      </c>
      <c r="E1076" t="str">
        <f t="shared" si="118"/>
        <v>December 12</v>
      </c>
      <c r="F1076" s="16">
        <f t="shared" si="121"/>
        <v>1076</v>
      </c>
      <c r="G1076" t="str">
        <f t="shared" si="116"/>
        <v>December</v>
      </c>
      <c r="H1076" s="16">
        <f t="shared" si="117"/>
        <v>12</v>
      </c>
    </row>
    <row r="1077" spans="1:8" x14ac:dyDescent="0.2">
      <c r="A1077" s="16">
        <f t="shared" si="119"/>
        <v>347</v>
      </c>
      <c r="B1077" t="s">
        <v>11</v>
      </c>
      <c r="C1077" s="16">
        <f t="shared" si="120"/>
        <v>13</v>
      </c>
      <c r="E1077" t="str">
        <f t="shared" si="118"/>
        <v>December 13</v>
      </c>
      <c r="F1077" s="16">
        <f t="shared" si="121"/>
        <v>1077</v>
      </c>
      <c r="G1077" t="str">
        <f t="shared" si="116"/>
        <v>December</v>
      </c>
      <c r="H1077" s="16">
        <f t="shared" si="117"/>
        <v>13</v>
      </c>
    </row>
    <row r="1078" spans="1:8" x14ac:dyDescent="0.2">
      <c r="A1078" s="16">
        <f t="shared" si="119"/>
        <v>348</v>
      </c>
      <c r="B1078" t="s">
        <v>11</v>
      </c>
      <c r="C1078" s="16">
        <f t="shared" si="120"/>
        <v>14</v>
      </c>
      <c r="E1078" t="str">
        <f t="shared" si="118"/>
        <v>December 14</v>
      </c>
      <c r="F1078" s="16">
        <f t="shared" si="121"/>
        <v>1078</v>
      </c>
      <c r="G1078" t="str">
        <f t="shared" si="116"/>
        <v>December</v>
      </c>
      <c r="H1078" s="16">
        <f t="shared" si="117"/>
        <v>14</v>
      </c>
    </row>
    <row r="1079" spans="1:8" x14ac:dyDescent="0.2">
      <c r="A1079" s="16">
        <f t="shared" si="119"/>
        <v>349</v>
      </c>
      <c r="B1079" t="s">
        <v>11</v>
      </c>
      <c r="C1079" s="16">
        <f t="shared" si="120"/>
        <v>15</v>
      </c>
      <c r="E1079" t="str">
        <f t="shared" si="118"/>
        <v>December 15</v>
      </c>
      <c r="F1079" s="16">
        <f t="shared" si="121"/>
        <v>1079</v>
      </c>
      <c r="G1079" t="str">
        <f t="shared" si="116"/>
        <v>December</v>
      </c>
      <c r="H1079" s="16">
        <f t="shared" si="117"/>
        <v>15</v>
      </c>
    </row>
    <row r="1080" spans="1:8" x14ac:dyDescent="0.2">
      <c r="A1080" s="16">
        <f t="shared" si="119"/>
        <v>350</v>
      </c>
      <c r="B1080" t="s">
        <v>11</v>
      </c>
      <c r="C1080" s="16">
        <f t="shared" si="120"/>
        <v>16</v>
      </c>
      <c r="E1080" t="str">
        <f t="shared" si="118"/>
        <v>December 16</v>
      </c>
      <c r="F1080" s="16">
        <f t="shared" si="121"/>
        <v>1080</v>
      </c>
      <c r="G1080" t="str">
        <f t="shared" si="116"/>
        <v>December</v>
      </c>
      <c r="H1080" s="16">
        <f t="shared" si="117"/>
        <v>16</v>
      </c>
    </row>
    <row r="1081" spans="1:8" x14ac:dyDescent="0.2">
      <c r="A1081" s="16">
        <f t="shared" si="119"/>
        <v>351</v>
      </c>
      <c r="B1081" t="s">
        <v>11</v>
      </c>
      <c r="C1081" s="16">
        <f t="shared" si="120"/>
        <v>17</v>
      </c>
      <c r="E1081" t="str">
        <f t="shared" si="118"/>
        <v>December 17</v>
      </c>
      <c r="F1081" s="16">
        <f t="shared" si="121"/>
        <v>1081</v>
      </c>
      <c r="G1081" t="str">
        <f t="shared" si="116"/>
        <v>December</v>
      </c>
      <c r="H1081" s="16">
        <f t="shared" si="117"/>
        <v>17</v>
      </c>
    </row>
    <row r="1082" spans="1:8" x14ac:dyDescent="0.2">
      <c r="A1082" s="16">
        <f t="shared" si="119"/>
        <v>352</v>
      </c>
      <c r="B1082" t="s">
        <v>11</v>
      </c>
      <c r="C1082" s="16">
        <f t="shared" si="120"/>
        <v>18</v>
      </c>
      <c r="E1082" t="str">
        <f t="shared" si="118"/>
        <v>December 18</v>
      </c>
      <c r="F1082" s="16">
        <f t="shared" si="121"/>
        <v>1082</v>
      </c>
      <c r="G1082" t="str">
        <f t="shared" si="116"/>
        <v>December</v>
      </c>
      <c r="H1082" s="16">
        <f t="shared" si="117"/>
        <v>18</v>
      </c>
    </row>
    <row r="1083" spans="1:8" x14ac:dyDescent="0.2">
      <c r="A1083" s="16">
        <f t="shared" si="119"/>
        <v>353</v>
      </c>
      <c r="B1083" t="s">
        <v>11</v>
      </c>
      <c r="C1083" s="16">
        <f t="shared" si="120"/>
        <v>19</v>
      </c>
      <c r="E1083" t="str">
        <f t="shared" si="118"/>
        <v>December 19</v>
      </c>
      <c r="F1083" s="16">
        <f t="shared" si="121"/>
        <v>1083</v>
      </c>
      <c r="G1083" t="str">
        <f t="shared" si="116"/>
        <v>December</v>
      </c>
      <c r="H1083" s="16">
        <f t="shared" si="117"/>
        <v>19</v>
      </c>
    </row>
    <row r="1084" spans="1:8" x14ac:dyDescent="0.2">
      <c r="A1084" s="16">
        <f t="shared" si="119"/>
        <v>354</v>
      </c>
      <c r="B1084" t="s">
        <v>11</v>
      </c>
      <c r="C1084" s="16">
        <f t="shared" si="120"/>
        <v>20</v>
      </c>
      <c r="E1084" t="str">
        <f t="shared" si="118"/>
        <v>December 20</v>
      </c>
      <c r="F1084" s="16">
        <f t="shared" si="121"/>
        <v>1084</v>
      </c>
      <c r="G1084" t="str">
        <f t="shared" si="116"/>
        <v>December</v>
      </c>
      <c r="H1084" s="16">
        <f t="shared" si="117"/>
        <v>20</v>
      </c>
    </row>
    <row r="1085" spans="1:8" x14ac:dyDescent="0.2">
      <c r="A1085" s="16">
        <f t="shared" si="119"/>
        <v>355</v>
      </c>
      <c r="B1085" t="s">
        <v>11</v>
      </c>
      <c r="C1085" s="16">
        <f t="shared" si="120"/>
        <v>21</v>
      </c>
      <c r="E1085" t="str">
        <f t="shared" si="118"/>
        <v>December 21</v>
      </c>
      <c r="F1085" s="16">
        <f t="shared" si="121"/>
        <v>1085</v>
      </c>
      <c r="G1085" t="str">
        <f t="shared" si="116"/>
        <v>December</v>
      </c>
      <c r="H1085" s="16">
        <f t="shared" si="117"/>
        <v>21</v>
      </c>
    </row>
    <row r="1086" spans="1:8" x14ac:dyDescent="0.2">
      <c r="A1086" s="16">
        <f t="shared" si="119"/>
        <v>356</v>
      </c>
      <c r="B1086" t="s">
        <v>11</v>
      </c>
      <c r="C1086" s="16">
        <f t="shared" si="120"/>
        <v>22</v>
      </c>
      <c r="E1086" t="str">
        <f t="shared" si="118"/>
        <v>December 22</v>
      </c>
      <c r="F1086" s="16">
        <f t="shared" si="121"/>
        <v>1086</v>
      </c>
      <c r="G1086" t="str">
        <f t="shared" si="116"/>
        <v>December</v>
      </c>
      <c r="H1086" s="16">
        <f t="shared" si="117"/>
        <v>22</v>
      </c>
    </row>
    <row r="1087" spans="1:8" x14ac:dyDescent="0.2">
      <c r="A1087" s="16">
        <f t="shared" si="119"/>
        <v>357</v>
      </c>
      <c r="B1087" t="s">
        <v>11</v>
      </c>
      <c r="C1087" s="16">
        <f t="shared" si="120"/>
        <v>23</v>
      </c>
      <c r="E1087" t="str">
        <f t="shared" si="118"/>
        <v>December 23</v>
      </c>
      <c r="F1087" s="16">
        <f t="shared" si="121"/>
        <v>1087</v>
      </c>
      <c r="G1087" t="str">
        <f t="shared" si="116"/>
        <v>December</v>
      </c>
      <c r="H1087" s="16">
        <f t="shared" si="117"/>
        <v>23</v>
      </c>
    </row>
    <row r="1088" spans="1:8" x14ac:dyDescent="0.2">
      <c r="A1088" s="16">
        <f t="shared" si="119"/>
        <v>358</v>
      </c>
      <c r="B1088" t="s">
        <v>11</v>
      </c>
      <c r="C1088" s="16">
        <f t="shared" si="120"/>
        <v>24</v>
      </c>
      <c r="E1088" t="str">
        <f t="shared" si="118"/>
        <v>December 24</v>
      </c>
      <c r="F1088" s="16">
        <f t="shared" si="121"/>
        <v>1088</v>
      </c>
      <c r="G1088" t="str">
        <f t="shared" si="116"/>
        <v>December</v>
      </c>
      <c r="H1088" s="16">
        <f t="shared" si="117"/>
        <v>24</v>
      </c>
    </row>
    <row r="1089" spans="1:8" x14ac:dyDescent="0.2">
      <c r="A1089" s="16">
        <f t="shared" si="119"/>
        <v>359</v>
      </c>
      <c r="B1089" t="s">
        <v>11</v>
      </c>
      <c r="C1089" s="16">
        <f t="shared" si="120"/>
        <v>25</v>
      </c>
      <c r="E1089" t="str">
        <f t="shared" si="118"/>
        <v>December 25</v>
      </c>
      <c r="F1089" s="16">
        <f t="shared" si="121"/>
        <v>1089</v>
      </c>
      <c r="G1089" t="str">
        <f t="shared" si="116"/>
        <v>December</v>
      </c>
      <c r="H1089" s="16">
        <f t="shared" si="117"/>
        <v>25</v>
      </c>
    </row>
    <row r="1090" spans="1:8" x14ac:dyDescent="0.2">
      <c r="A1090" s="16">
        <f t="shared" si="119"/>
        <v>360</v>
      </c>
      <c r="B1090" t="s">
        <v>11</v>
      </c>
      <c r="C1090" s="16">
        <f t="shared" si="120"/>
        <v>26</v>
      </c>
      <c r="E1090" t="str">
        <f t="shared" si="118"/>
        <v>December 26</v>
      </c>
      <c r="F1090" s="16">
        <f t="shared" si="121"/>
        <v>1090</v>
      </c>
      <c r="G1090" t="str">
        <f t="shared" si="116"/>
        <v>December</v>
      </c>
      <c r="H1090" s="16">
        <f t="shared" si="117"/>
        <v>26</v>
      </c>
    </row>
    <row r="1091" spans="1:8" x14ac:dyDescent="0.2">
      <c r="A1091" s="16">
        <f t="shared" si="119"/>
        <v>361</v>
      </c>
      <c r="B1091" t="s">
        <v>11</v>
      </c>
      <c r="C1091" s="16">
        <f t="shared" si="120"/>
        <v>27</v>
      </c>
      <c r="E1091" t="str">
        <f t="shared" si="118"/>
        <v>December 27</v>
      </c>
      <c r="F1091" s="16">
        <f t="shared" si="121"/>
        <v>1091</v>
      </c>
      <c r="G1091" t="str">
        <f t="shared" si="116"/>
        <v>December</v>
      </c>
      <c r="H1091" s="16">
        <f t="shared" si="117"/>
        <v>27</v>
      </c>
    </row>
    <row r="1092" spans="1:8" x14ac:dyDescent="0.2">
      <c r="A1092" s="16">
        <f t="shared" si="119"/>
        <v>362</v>
      </c>
      <c r="B1092" t="s">
        <v>11</v>
      </c>
      <c r="C1092" s="16">
        <f t="shared" si="120"/>
        <v>28</v>
      </c>
      <c r="E1092" t="str">
        <f t="shared" si="118"/>
        <v>December 28</v>
      </c>
      <c r="F1092" s="16">
        <f t="shared" si="121"/>
        <v>1092</v>
      </c>
      <c r="G1092" t="str">
        <f t="shared" si="116"/>
        <v>December</v>
      </c>
      <c r="H1092" s="16">
        <f t="shared" si="117"/>
        <v>28</v>
      </c>
    </row>
    <row r="1093" spans="1:8" x14ac:dyDescent="0.2">
      <c r="A1093" s="16">
        <f t="shared" si="119"/>
        <v>363</v>
      </c>
      <c r="B1093" t="s">
        <v>11</v>
      </c>
      <c r="C1093" s="16">
        <f t="shared" si="120"/>
        <v>29</v>
      </c>
      <c r="E1093" t="str">
        <f t="shared" si="118"/>
        <v>December 29</v>
      </c>
      <c r="F1093" s="16">
        <f t="shared" si="121"/>
        <v>1093</v>
      </c>
      <c r="G1093" t="str">
        <f t="shared" si="116"/>
        <v>December</v>
      </c>
      <c r="H1093" s="16">
        <f t="shared" si="117"/>
        <v>29</v>
      </c>
    </row>
    <row r="1094" spans="1:8" x14ac:dyDescent="0.2">
      <c r="A1094" s="16">
        <f t="shared" si="119"/>
        <v>364</v>
      </c>
      <c r="B1094" t="s">
        <v>11</v>
      </c>
      <c r="C1094" s="16">
        <f t="shared" si="120"/>
        <v>30</v>
      </c>
      <c r="E1094" t="str">
        <f t="shared" si="118"/>
        <v>December 30</v>
      </c>
      <c r="F1094" s="16">
        <f t="shared" si="121"/>
        <v>1094</v>
      </c>
      <c r="G1094" t="str">
        <f t="shared" si="116"/>
        <v>December</v>
      </c>
      <c r="H1094" s="16">
        <f t="shared" si="117"/>
        <v>30</v>
      </c>
    </row>
    <row r="1095" spans="1:8" x14ac:dyDescent="0.2">
      <c r="A1095" s="16">
        <f t="shared" si="119"/>
        <v>365</v>
      </c>
      <c r="B1095" t="s">
        <v>11</v>
      </c>
      <c r="C1095" s="16">
        <f t="shared" si="120"/>
        <v>31</v>
      </c>
      <c r="E1095" t="str">
        <f t="shared" si="118"/>
        <v>December 31</v>
      </c>
      <c r="F1095" s="16">
        <f t="shared" si="121"/>
        <v>1095</v>
      </c>
      <c r="G1095" t="str">
        <f t="shared" si="116"/>
        <v>December</v>
      </c>
      <c r="H1095" s="16">
        <f t="shared" si="117"/>
        <v>31</v>
      </c>
    </row>
  </sheetData>
  <phoneticPr fontId="6"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P131"/>
  <sheetViews>
    <sheetView showGridLines="0" zoomScaleNormal="100" workbookViewId="0">
      <selection activeCell="H16" sqref="H16"/>
    </sheetView>
  </sheetViews>
  <sheetFormatPr defaultRowHeight="12.75" x14ac:dyDescent="0.2"/>
  <cols>
    <col min="1" max="1" width="3.7109375" style="223" customWidth="1"/>
    <col min="2" max="2" width="26.42578125" style="223" customWidth="1"/>
    <col min="3" max="3" width="12.85546875" style="223" customWidth="1"/>
    <col min="4" max="4" width="11.28515625" style="223" customWidth="1"/>
    <col min="5" max="5" width="10.7109375" style="223" customWidth="1"/>
    <col min="6" max="6" width="8.5703125" style="223" customWidth="1"/>
    <col min="7" max="10" width="9.140625" style="223"/>
    <col min="11" max="11" width="9.85546875" style="223" customWidth="1"/>
    <col min="12" max="13" width="9.140625" style="223"/>
    <col min="14" max="14" width="9.7109375" style="223" customWidth="1"/>
    <col min="15" max="16384" width="9.140625" style="223"/>
  </cols>
  <sheetData>
    <row r="2" spans="2:14" ht="18" x14ac:dyDescent="0.25">
      <c r="B2" s="223" t="s">
        <v>77</v>
      </c>
      <c r="C2" s="20" t="s">
        <v>78</v>
      </c>
      <c r="F2" s="225" t="s">
        <v>169</v>
      </c>
      <c r="G2" s="225"/>
      <c r="H2" s="225"/>
    </row>
    <row r="3" spans="2:14" x14ac:dyDescent="0.2">
      <c r="B3" s="223" t="str">
        <f>IF(C2=B87,"Avg. Birth Date","Purchase Date")</f>
        <v>Avg. Birth Date</v>
      </c>
      <c r="C3" s="20" t="s">
        <v>2</v>
      </c>
      <c r="D3" s="22">
        <v>1</v>
      </c>
    </row>
    <row r="4" spans="2:14" x14ac:dyDescent="0.2">
      <c r="B4" s="223" t="str">
        <f>IF(C2=B87,"Wean Age (months)","Avg. Purchase Age")</f>
        <v>Wean Age (months)</v>
      </c>
      <c r="C4" s="21">
        <v>7</v>
      </c>
      <c r="D4" s="224"/>
    </row>
    <row r="5" spans="2:14" x14ac:dyDescent="0.2">
      <c r="B5" s="223" t="str">
        <f>IF(C2=B87,"Avg. Wean Date","Purchase Date")</f>
        <v>Avg. Wean Date</v>
      </c>
      <c r="C5" s="226" t="str">
        <f>IF(C2=B87,B91,C3)</f>
        <v xml:space="preserve">October </v>
      </c>
      <c r="D5" s="227">
        <f>IF(C2=B87,C91,D3)</f>
        <v>1</v>
      </c>
    </row>
    <row r="6" spans="2:14" x14ac:dyDescent="0.2">
      <c r="B6" s="223" t="str">
        <f>IF(C2=B87,"Wean Weight (avg. lbs)","Purchase Weight (avg. lbs)")</f>
        <v>Wean Weight (avg. lbs)</v>
      </c>
      <c r="C6" s="20">
        <v>550</v>
      </c>
      <c r="D6" s="228" t="s">
        <v>20</v>
      </c>
      <c r="E6" s="20">
        <v>50</v>
      </c>
      <c r="F6" s="223" t="s">
        <v>21</v>
      </c>
    </row>
    <row r="7" spans="2:14" x14ac:dyDescent="0.2">
      <c r="B7" s="223" t="s">
        <v>19</v>
      </c>
      <c r="C7" s="20">
        <v>1300</v>
      </c>
    </row>
    <row r="8" spans="2:14" x14ac:dyDescent="0.2">
      <c r="B8" s="223" t="s">
        <v>22</v>
      </c>
      <c r="C8" s="25">
        <v>0.1</v>
      </c>
    </row>
    <row r="9" spans="2:14" ht="13.5" thickBot="1" x14ac:dyDescent="0.25">
      <c r="C9" s="229"/>
      <c r="D9" s="229"/>
      <c r="E9" s="229"/>
      <c r="F9" s="229"/>
      <c r="G9" s="229"/>
      <c r="H9" s="229"/>
      <c r="I9" s="229"/>
      <c r="J9" s="229"/>
      <c r="K9" s="229"/>
      <c r="L9" s="229"/>
      <c r="M9" s="229"/>
      <c r="N9" s="229"/>
    </row>
    <row r="10" spans="2:14" ht="13.5" thickTop="1" x14ac:dyDescent="0.2">
      <c r="B10" s="230" t="s">
        <v>14</v>
      </c>
      <c r="C10" s="231" t="s">
        <v>0</v>
      </c>
      <c r="D10" s="231" t="s">
        <v>1</v>
      </c>
      <c r="E10" s="231" t="s">
        <v>2</v>
      </c>
      <c r="F10" s="231" t="s">
        <v>3</v>
      </c>
      <c r="G10" s="231" t="s">
        <v>4</v>
      </c>
      <c r="H10" s="231" t="s">
        <v>5</v>
      </c>
      <c r="I10" s="231" t="s">
        <v>6</v>
      </c>
      <c r="J10" s="231" t="s">
        <v>7</v>
      </c>
      <c r="K10" s="231" t="s">
        <v>8</v>
      </c>
      <c r="L10" s="231" t="s">
        <v>9</v>
      </c>
      <c r="M10" s="231" t="s">
        <v>10</v>
      </c>
      <c r="N10" s="232" t="s">
        <v>11</v>
      </c>
    </row>
    <row r="11" spans="2:14" x14ac:dyDescent="0.2">
      <c r="B11" s="233" t="s">
        <v>12</v>
      </c>
      <c r="C11" s="234" t="str">
        <f>IF(C10=$C5,C12-$D5+1,"")</f>
        <v/>
      </c>
      <c r="D11" s="235" t="str">
        <f>IF(AND(C11&gt;0,C11&lt;&gt;""),IF(C14&gt;=$C$7,"",IF((C14+(D12*D13))&lt;$C$7,D12,($C$7-C14)/D13)),IF(D10=$C5,D12-$D5+1,""))</f>
        <v/>
      </c>
      <c r="E11" s="235" t="str">
        <f t="shared" ref="E11:N11" si="0">IF(AND(D11&gt;0,D11&lt;&gt;""),IF(D14&gt;=$C$7,"",IF((D14+(E12*E13))&lt;$C$7,E12,($C$7-D14)/E13)),IF(E10=$C5,E12-$D5+1,""))</f>
        <v/>
      </c>
      <c r="F11" s="235" t="str">
        <f t="shared" si="0"/>
        <v/>
      </c>
      <c r="G11" s="235" t="str">
        <f t="shared" si="0"/>
        <v/>
      </c>
      <c r="H11" s="235" t="str">
        <f t="shared" si="0"/>
        <v/>
      </c>
      <c r="I11" s="235" t="str">
        <f t="shared" si="0"/>
        <v/>
      </c>
      <c r="J11" s="235" t="str">
        <f t="shared" si="0"/>
        <v/>
      </c>
      <c r="K11" s="235" t="str">
        <f t="shared" si="0"/>
        <v/>
      </c>
      <c r="L11" s="235">
        <f t="shared" si="0"/>
        <v>31</v>
      </c>
      <c r="M11" s="235">
        <f t="shared" si="0"/>
        <v>30</v>
      </c>
      <c r="N11" s="236">
        <f t="shared" si="0"/>
        <v>31</v>
      </c>
    </row>
    <row r="12" spans="2:14" hidden="1" x14ac:dyDescent="0.2">
      <c r="B12" s="237" t="s">
        <v>12</v>
      </c>
      <c r="C12" s="238">
        <v>31</v>
      </c>
      <c r="D12" s="238">
        <v>28</v>
      </c>
      <c r="E12" s="238">
        <v>31</v>
      </c>
      <c r="F12" s="238">
        <v>30</v>
      </c>
      <c r="G12" s="238">
        <v>31</v>
      </c>
      <c r="H12" s="238">
        <v>30</v>
      </c>
      <c r="I12" s="238">
        <v>31</v>
      </c>
      <c r="J12" s="238">
        <v>31</v>
      </c>
      <c r="K12" s="238">
        <v>30</v>
      </c>
      <c r="L12" s="238">
        <v>31</v>
      </c>
      <c r="M12" s="238">
        <v>30</v>
      </c>
      <c r="N12" s="239">
        <v>31</v>
      </c>
    </row>
    <row r="13" spans="2:14" x14ac:dyDescent="0.2">
      <c r="B13" s="233" t="s">
        <v>40</v>
      </c>
      <c r="C13" s="18">
        <v>0.5</v>
      </c>
      <c r="D13" s="18">
        <v>0.5</v>
      </c>
      <c r="E13" s="18">
        <v>0.8</v>
      </c>
      <c r="F13" s="18">
        <v>2.2000000000000002</v>
      </c>
      <c r="G13" s="18">
        <v>2.4</v>
      </c>
      <c r="H13" s="18">
        <v>1.8</v>
      </c>
      <c r="I13" s="18">
        <v>1</v>
      </c>
      <c r="J13" s="18">
        <v>0.8</v>
      </c>
      <c r="K13" s="18">
        <v>1</v>
      </c>
      <c r="L13" s="18">
        <v>1.4</v>
      </c>
      <c r="M13" s="18">
        <v>1</v>
      </c>
      <c r="N13" s="19">
        <v>0.8</v>
      </c>
    </row>
    <row r="14" spans="2:14" ht="13.5" thickBot="1" x14ac:dyDescent="0.25">
      <c r="B14" s="240" t="s">
        <v>18</v>
      </c>
      <c r="C14" s="241" t="str">
        <f>IF(C11="","",C6+C11*C13)</f>
        <v/>
      </c>
      <c r="D14" s="241" t="str">
        <f>IF(D11="","",IF(D11=D12,IF(AND(C11&gt;0,C11&lt;&gt;""),C14 + (D11*D13),$C6+(D11*D13)),IF(AND(C11&gt;0,C11&lt;&gt;""),C14 + (D11*D13),$C6+(D11*D13))))</f>
        <v/>
      </c>
      <c r="E14" s="241" t="str">
        <f t="shared" ref="E14:N14" si="1">IF(E11="","",IF(E11=E12,IF(AND(D11&gt;0,D11&lt;&gt;""),D14 + (E11*E13),$C6+(E11*E13)),IF(AND(D11&gt;0,D11&lt;&gt;""),D14 + (E11*E13),$C6+(E11*E13))))</f>
        <v/>
      </c>
      <c r="F14" s="241" t="str">
        <f t="shared" si="1"/>
        <v/>
      </c>
      <c r="G14" s="241" t="str">
        <f t="shared" si="1"/>
        <v/>
      </c>
      <c r="H14" s="241" t="str">
        <f t="shared" si="1"/>
        <v/>
      </c>
      <c r="I14" s="241" t="str">
        <f t="shared" si="1"/>
        <v/>
      </c>
      <c r="J14" s="241" t="str">
        <f t="shared" si="1"/>
        <v/>
      </c>
      <c r="K14" s="241" t="str">
        <f t="shared" si="1"/>
        <v/>
      </c>
      <c r="L14" s="241">
        <f t="shared" si="1"/>
        <v>593.4</v>
      </c>
      <c r="M14" s="241">
        <f t="shared" si="1"/>
        <v>623.4</v>
      </c>
      <c r="N14" s="242">
        <f t="shared" si="1"/>
        <v>648.19999999999993</v>
      </c>
    </row>
    <row r="15" spans="2:14" ht="13.5" thickTop="1" x14ac:dyDescent="0.2">
      <c r="B15" s="230" t="s">
        <v>14</v>
      </c>
      <c r="C15" s="231" t="s">
        <v>0</v>
      </c>
      <c r="D15" s="231" t="s">
        <v>1</v>
      </c>
      <c r="E15" s="231" t="s">
        <v>2</v>
      </c>
      <c r="F15" s="231" t="s">
        <v>3</v>
      </c>
      <c r="G15" s="231" t="s">
        <v>4</v>
      </c>
      <c r="H15" s="231" t="s">
        <v>5</v>
      </c>
      <c r="I15" s="231" t="s">
        <v>6</v>
      </c>
      <c r="J15" s="231" t="s">
        <v>7</v>
      </c>
      <c r="K15" s="243" t="s">
        <v>8</v>
      </c>
      <c r="L15" s="231" t="s">
        <v>9</v>
      </c>
      <c r="M15" s="231" t="s">
        <v>10</v>
      </c>
      <c r="N15" s="232" t="s">
        <v>11</v>
      </c>
    </row>
    <row r="16" spans="2:14" x14ac:dyDescent="0.2">
      <c r="B16" s="233" t="s">
        <v>12</v>
      </c>
      <c r="C16" s="244">
        <f>IF(N14&gt;=$C$7,"",IF((N14+(C12*C17))&lt;$C$7,C12,($C$7-N14)/C17))</f>
        <v>31</v>
      </c>
      <c r="D16" s="244">
        <f t="shared" ref="D16:L16" si="2">IF(C18&gt;=$C$7,"",IF((C18+(D12*D17))&lt;$C$7,D12,($C$7-C18)/D17))</f>
        <v>28</v>
      </c>
      <c r="E16" s="244">
        <f t="shared" si="2"/>
        <v>31</v>
      </c>
      <c r="F16" s="244">
        <f t="shared" si="2"/>
        <v>30</v>
      </c>
      <c r="G16" s="244">
        <f t="shared" si="2"/>
        <v>31</v>
      </c>
      <c r="H16" s="244">
        <f t="shared" si="2"/>
        <v>30</v>
      </c>
      <c r="I16" s="244">
        <f t="shared" si="2"/>
        <v>31</v>
      </c>
      <c r="J16" s="244">
        <f t="shared" si="2"/>
        <v>31</v>
      </c>
      <c r="K16" s="244">
        <f t="shared" si="2"/>
        <v>30</v>
      </c>
      <c r="L16" s="244">
        <f t="shared" si="2"/>
        <v>31</v>
      </c>
      <c r="M16" s="244">
        <f>IF(L18&gt;=$C$7,"",IF((L18+(M12*M17))&lt;$C$7,M12,($C$7-L18)/M17))</f>
        <v>30</v>
      </c>
      <c r="N16" s="245">
        <f>IF(M18&gt;=$C$7,"",IF((M18+(N12*N17))&lt;$C$7,N12,($C$7-M18)/N17))</f>
        <v>31</v>
      </c>
    </row>
    <row r="17" spans="2:14" x14ac:dyDescent="0.2">
      <c r="B17" s="233" t="s">
        <v>40</v>
      </c>
      <c r="C17" s="214">
        <f>C13</f>
        <v>0.5</v>
      </c>
      <c r="D17" s="214">
        <f t="shared" ref="D17:N17" si="3">D13</f>
        <v>0.5</v>
      </c>
      <c r="E17" s="214">
        <f t="shared" si="3"/>
        <v>0.8</v>
      </c>
      <c r="F17" s="214">
        <f t="shared" si="3"/>
        <v>2.2000000000000002</v>
      </c>
      <c r="G17" s="214">
        <f t="shared" si="3"/>
        <v>2.4</v>
      </c>
      <c r="H17" s="214">
        <f t="shared" si="3"/>
        <v>1.8</v>
      </c>
      <c r="I17" s="214">
        <f t="shared" si="3"/>
        <v>1</v>
      </c>
      <c r="J17" s="214">
        <f t="shared" si="3"/>
        <v>0.8</v>
      </c>
      <c r="K17" s="214">
        <f t="shared" si="3"/>
        <v>1</v>
      </c>
      <c r="L17" s="214">
        <f t="shared" si="3"/>
        <v>1.4</v>
      </c>
      <c r="M17" s="214">
        <f t="shared" si="3"/>
        <v>1</v>
      </c>
      <c r="N17" s="246">
        <f t="shared" si="3"/>
        <v>0.8</v>
      </c>
    </row>
    <row r="18" spans="2:14" ht="13.5" thickBot="1" x14ac:dyDescent="0.25">
      <c r="B18" s="240" t="s">
        <v>18</v>
      </c>
      <c r="C18" s="247">
        <f>IF(C16="","",C16*C17+N14)</f>
        <v>663.69999999999993</v>
      </c>
      <c r="D18" s="247">
        <f t="shared" ref="D18:L18" si="4">IF(D16="","",D16*D17+C18)</f>
        <v>677.69999999999993</v>
      </c>
      <c r="E18" s="247">
        <f t="shared" si="4"/>
        <v>702.49999999999989</v>
      </c>
      <c r="F18" s="247">
        <f t="shared" si="4"/>
        <v>768.49999999999989</v>
      </c>
      <c r="G18" s="247">
        <f t="shared" si="4"/>
        <v>842.89999999999986</v>
      </c>
      <c r="H18" s="247">
        <f t="shared" si="4"/>
        <v>896.89999999999986</v>
      </c>
      <c r="I18" s="247">
        <f t="shared" si="4"/>
        <v>927.89999999999986</v>
      </c>
      <c r="J18" s="247">
        <f t="shared" si="4"/>
        <v>952.69999999999982</v>
      </c>
      <c r="K18" s="247">
        <f t="shared" si="4"/>
        <v>982.69999999999982</v>
      </c>
      <c r="L18" s="247">
        <f t="shared" si="4"/>
        <v>1026.0999999999999</v>
      </c>
      <c r="M18" s="247">
        <f>IF(M16="","",M16*M17+L18)</f>
        <v>1056.0999999999999</v>
      </c>
      <c r="N18" s="248">
        <f>IF(N16="","",N16*N17+M18)</f>
        <v>1080.8999999999999</v>
      </c>
    </row>
    <row r="19" spans="2:14" ht="13.5" thickTop="1" x14ac:dyDescent="0.2">
      <c r="B19" s="230" t="s">
        <v>14</v>
      </c>
      <c r="C19" s="231" t="s">
        <v>0</v>
      </c>
      <c r="D19" s="231" t="s">
        <v>1</v>
      </c>
      <c r="E19" s="231" t="s">
        <v>2</v>
      </c>
      <c r="F19" s="231" t="s">
        <v>3</v>
      </c>
      <c r="G19" s="231" t="s">
        <v>4</v>
      </c>
      <c r="H19" s="231" t="s">
        <v>5</v>
      </c>
      <c r="I19" s="231" t="s">
        <v>6</v>
      </c>
      <c r="J19" s="231" t="s">
        <v>7</v>
      </c>
      <c r="K19" s="243" t="s">
        <v>8</v>
      </c>
      <c r="L19" s="231" t="s">
        <v>9</v>
      </c>
      <c r="M19" s="231" t="s">
        <v>10</v>
      </c>
      <c r="N19" s="232" t="s">
        <v>11</v>
      </c>
    </row>
    <row r="20" spans="2:14" x14ac:dyDescent="0.2">
      <c r="B20" s="233" t="s">
        <v>12</v>
      </c>
      <c r="C20" s="244">
        <f>IF(N18&gt;=$C$7,"",IF((N18+(C16*C21))&lt;$C$7,C16,($C$7-N18)/C21))</f>
        <v>31</v>
      </c>
      <c r="D20" s="244">
        <f t="shared" ref="D20:N20" si="5">IF(C22&gt;=$C$7,"",IF((C22+(D16*D21))&lt;$C$7,D16,($C$7-C22)/D21))</f>
        <v>28</v>
      </c>
      <c r="E20" s="244">
        <f t="shared" si="5"/>
        <v>31</v>
      </c>
      <c r="F20" s="244">
        <f t="shared" si="5"/>
        <v>30</v>
      </c>
      <c r="G20" s="244">
        <f t="shared" si="5"/>
        <v>31</v>
      </c>
      <c r="H20" s="244">
        <f t="shared" si="5"/>
        <v>13.555555555555605</v>
      </c>
      <c r="I20" s="244" t="str">
        <f t="shared" si="5"/>
        <v/>
      </c>
      <c r="J20" s="244" t="str">
        <f t="shared" si="5"/>
        <v/>
      </c>
      <c r="K20" s="244" t="str">
        <f t="shared" si="5"/>
        <v/>
      </c>
      <c r="L20" s="244" t="str">
        <f t="shared" si="5"/>
        <v/>
      </c>
      <c r="M20" s="244" t="str">
        <f t="shared" si="5"/>
        <v/>
      </c>
      <c r="N20" s="245" t="str">
        <f t="shared" si="5"/>
        <v/>
      </c>
    </row>
    <row r="21" spans="2:14" x14ac:dyDescent="0.2">
      <c r="B21" s="233" t="s">
        <v>40</v>
      </c>
      <c r="C21" s="214">
        <f>C17</f>
        <v>0.5</v>
      </c>
      <c r="D21" s="214">
        <f t="shared" ref="D21:N21" si="6">D17</f>
        <v>0.5</v>
      </c>
      <c r="E21" s="214">
        <f t="shared" si="6"/>
        <v>0.8</v>
      </c>
      <c r="F21" s="214">
        <f t="shared" si="6"/>
        <v>2.2000000000000002</v>
      </c>
      <c r="G21" s="214">
        <f t="shared" si="6"/>
        <v>2.4</v>
      </c>
      <c r="H21" s="214">
        <f t="shared" si="6"/>
        <v>1.8</v>
      </c>
      <c r="I21" s="214">
        <f t="shared" si="6"/>
        <v>1</v>
      </c>
      <c r="J21" s="214">
        <f t="shared" si="6"/>
        <v>0.8</v>
      </c>
      <c r="K21" s="214">
        <f t="shared" si="6"/>
        <v>1</v>
      </c>
      <c r="L21" s="214">
        <f t="shared" si="6"/>
        <v>1.4</v>
      </c>
      <c r="M21" s="214">
        <f t="shared" si="6"/>
        <v>1</v>
      </c>
      <c r="N21" s="246">
        <f t="shared" si="6"/>
        <v>0.8</v>
      </c>
    </row>
    <row r="22" spans="2:14" ht="13.5" thickBot="1" x14ac:dyDescent="0.25">
      <c r="B22" s="240" t="s">
        <v>18</v>
      </c>
      <c r="C22" s="247">
        <f>IF(C20="","",C20*C21+N18)</f>
        <v>1096.3999999999999</v>
      </c>
      <c r="D22" s="247">
        <f t="shared" ref="D22:N22" si="7">IF(D20="","",D20*D21+C22)</f>
        <v>1110.3999999999999</v>
      </c>
      <c r="E22" s="247">
        <f t="shared" si="7"/>
        <v>1135.1999999999998</v>
      </c>
      <c r="F22" s="247">
        <f t="shared" si="7"/>
        <v>1201.1999999999998</v>
      </c>
      <c r="G22" s="247">
        <f t="shared" si="7"/>
        <v>1275.5999999999999</v>
      </c>
      <c r="H22" s="247">
        <f t="shared" si="7"/>
        <v>1300</v>
      </c>
      <c r="I22" s="247" t="str">
        <f t="shared" si="7"/>
        <v/>
      </c>
      <c r="J22" s="247" t="str">
        <f t="shared" si="7"/>
        <v/>
      </c>
      <c r="K22" s="247" t="str">
        <f t="shared" si="7"/>
        <v/>
      </c>
      <c r="L22" s="247" t="str">
        <f t="shared" si="7"/>
        <v/>
      </c>
      <c r="M22" s="247" t="str">
        <f t="shared" si="7"/>
        <v/>
      </c>
      <c r="N22" s="248" t="str">
        <f t="shared" si="7"/>
        <v/>
      </c>
    </row>
    <row r="23" spans="2:14" ht="14.25" thickTop="1" thickBot="1" x14ac:dyDescent="0.25"/>
    <row r="24" spans="2:14" ht="13.5" thickTop="1" x14ac:dyDescent="0.2">
      <c r="B24" s="302" t="s">
        <v>92</v>
      </c>
      <c r="C24" s="303"/>
      <c r="D24" s="303"/>
      <c r="E24" s="304"/>
    </row>
    <row r="25" spans="2:14" x14ac:dyDescent="0.2">
      <c r="B25" s="249"/>
      <c r="C25" s="250" t="s">
        <v>26</v>
      </c>
      <c r="D25" s="251" t="s">
        <v>24</v>
      </c>
      <c r="E25" s="252" t="s">
        <v>25</v>
      </c>
      <c r="G25" s="253"/>
    </row>
    <row r="26" spans="2:14" x14ac:dyDescent="0.2">
      <c r="B26" s="254" t="s">
        <v>13</v>
      </c>
      <c r="C26" s="255">
        <f>'Heifer(+)'!C7</f>
        <v>1300</v>
      </c>
      <c r="D26" s="256">
        <f>MAX(C14:N14,C18:N18,C22:N22)</f>
        <v>1300</v>
      </c>
      <c r="E26" s="257">
        <f>'Heifer(-)'!D26</f>
        <v>1300</v>
      </c>
    </row>
    <row r="27" spans="2:14" x14ac:dyDescent="0.2">
      <c r="B27" s="254" t="s">
        <v>15</v>
      </c>
      <c r="C27" s="258">
        <f>'Heifer(+)'!D27</f>
        <v>25.696924535970737</v>
      </c>
      <c r="D27" s="259">
        <f>(SUM(C11:N11,C16:N16,C20:N20)/30.5)+C4</f>
        <v>27.378870673952644</v>
      </c>
      <c r="E27" s="260">
        <f>'Heifer(-)'!D27</f>
        <v>31.484517304189424</v>
      </c>
      <c r="G27" s="223" t="s">
        <v>17</v>
      </c>
    </row>
    <row r="28" spans="2:14" x14ac:dyDescent="0.2">
      <c r="B28" s="305" t="s">
        <v>23</v>
      </c>
      <c r="C28" s="261" t="str">
        <f>'Heifer(+)'!D28</f>
        <v>April</v>
      </c>
      <c r="D28" s="262" t="str">
        <f>VLOOKUP($D94,Date!$A$1:$C$365,2)</f>
        <v xml:space="preserve">June </v>
      </c>
      <c r="E28" s="263" t="str">
        <f>'Heifer(-)'!D28</f>
        <v xml:space="preserve">October </v>
      </c>
    </row>
    <row r="29" spans="2:14" x14ac:dyDescent="0.2">
      <c r="B29" s="306"/>
      <c r="C29" s="264">
        <f>'Heifer(+)'!D29</f>
        <v>23</v>
      </c>
      <c r="D29" s="265">
        <f>VLOOKUP($D94,Date!$A$1:$C$365,3)</f>
        <v>14</v>
      </c>
      <c r="E29" s="266">
        <f>'Heifer(-)'!D29</f>
        <v>17</v>
      </c>
    </row>
    <row r="30" spans="2:14" x14ac:dyDescent="0.2">
      <c r="B30" s="254" t="s">
        <v>16</v>
      </c>
      <c r="C30" s="267">
        <f>'Heifer(+)'!D30</f>
        <v>1.2275184417617135</v>
      </c>
      <c r="D30" s="268">
        <f>(C7-C6)/(SUM(C11:N11,C16:N16,C20:N20))</f>
        <v>1.2066499821237038</v>
      </c>
      <c r="E30" s="269">
        <f>'Heifer(-)'!D30</f>
        <v>1.0712691563755399</v>
      </c>
      <c r="H30" s="223" t="s">
        <v>17</v>
      </c>
    </row>
    <row r="31" spans="2:14" ht="13.5" thickBot="1" x14ac:dyDescent="0.25">
      <c r="B31" s="270" t="s">
        <v>27</v>
      </c>
      <c r="C31" s="271">
        <f>'Heifer(+)'!D31</f>
        <v>1.6023459805131046</v>
      </c>
      <c r="D31" s="272">
        <f>O85/O80</f>
        <v>1.559192037470726</v>
      </c>
      <c r="E31" s="273">
        <f>'Heifer(-)'!D31</f>
        <v>1.302791107197887</v>
      </c>
    </row>
    <row r="32" spans="2:14" ht="13.5" thickTop="1" x14ac:dyDescent="0.2"/>
    <row r="33" spans="2:5" x14ac:dyDescent="0.2">
      <c r="B33" s="274" t="s">
        <v>29</v>
      </c>
      <c r="C33" s="213" t="s">
        <v>3</v>
      </c>
      <c r="D33" s="275" t="s">
        <v>39</v>
      </c>
      <c r="E33" s="20" t="s">
        <v>10</v>
      </c>
    </row>
    <row r="34" spans="2:5" x14ac:dyDescent="0.2">
      <c r="B34" s="274"/>
      <c r="C34" s="213"/>
      <c r="D34" s="275"/>
      <c r="E34" s="20"/>
    </row>
    <row r="35" spans="2:5" x14ac:dyDescent="0.2">
      <c r="B35" s="274"/>
      <c r="C35" s="213"/>
      <c r="D35" s="275"/>
      <c r="E35" s="20"/>
    </row>
    <row r="36" spans="2:5" x14ac:dyDescent="0.2">
      <c r="B36" s="274"/>
      <c r="C36" s="213"/>
      <c r="D36" s="275"/>
      <c r="E36" s="20"/>
    </row>
    <row r="37" spans="2:5" x14ac:dyDescent="0.2">
      <c r="B37" s="274"/>
      <c r="C37" s="213"/>
      <c r="D37" s="275"/>
      <c r="E37" s="20"/>
    </row>
    <row r="38" spans="2:5" x14ac:dyDescent="0.2">
      <c r="B38" s="274"/>
      <c r="C38" s="213"/>
      <c r="D38" s="275"/>
      <c r="E38" s="20"/>
    </row>
    <row r="39" spans="2:5" x14ac:dyDescent="0.2">
      <c r="B39" s="274"/>
      <c r="C39" s="213"/>
      <c r="D39" s="275"/>
      <c r="E39" s="20"/>
    </row>
    <row r="40" spans="2:5" x14ac:dyDescent="0.2">
      <c r="B40" s="274"/>
      <c r="C40" s="213"/>
      <c r="D40" s="275"/>
      <c r="E40" s="20"/>
    </row>
    <row r="41" spans="2:5" x14ac:dyDescent="0.2">
      <c r="B41" s="274"/>
      <c r="C41" s="213"/>
      <c r="D41" s="275"/>
      <c r="E41" s="20"/>
    </row>
    <row r="42" spans="2:5" x14ac:dyDescent="0.2">
      <c r="B42" s="274"/>
      <c r="C42" s="213"/>
      <c r="D42" s="275"/>
      <c r="E42" s="20"/>
    </row>
    <row r="43" spans="2:5" x14ac:dyDescent="0.2">
      <c r="B43" s="274"/>
      <c r="C43" s="213"/>
      <c r="D43" s="275"/>
      <c r="E43" s="20"/>
    </row>
    <row r="44" spans="2:5" x14ac:dyDescent="0.2">
      <c r="B44" s="274"/>
      <c r="C44" s="213"/>
      <c r="D44" s="275"/>
      <c r="E44" s="20"/>
    </row>
    <row r="45" spans="2:5" x14ac:dyDescent="0.2">
      <c r="B45" s="274"/>
      <c r="C45" s="213"/>
      <c r="D45" s="275"/>
      <c r="E45" s="20"/>
    </row>
    <row r="46" spans="2:5" x14ac:dyDescent="0.2">
      <c r="B46" s="274"/>
      <c r="C46" s="213"/>
      <c r="D46" s="275"/>
      <c r="E46" s="20"/>
    </row>
    <row r="47" spans="2:5" x14ac:dyDescent="0.2">
      <c r="B47" s="274"/>
      <c r="C47" s="213"/>
      <c r="D47" s="275"/>
      <c r="E47" s="20"/>
    </row>
    <row r="48" spans="2:5" x14ac:dyDescent="0.2">
      <c r="B48" s="274"/>
      <c r="C48" s="213"/>
      <c r="D48" s="275"/>
      <c r="E48" s="20"/>
    </row>
    <row r="49" spans="2:5" x14ac:dyDescent="0.2">
      <c r="B49" s="274"/>
      <c r="C49" s="213"/>
      <c r="D49" s="275"/>
      <c r="E49" s="20"/>
    </row>
    <row r="50" spans="2:5" x14ac:dyDescent="0.2">
      <c r="B50" s="274"/>
      <c r="C50" s="213"/>
      <c r="D50" s="275"/>
      <c r="E50" s="20"/>
    </row>
    <row r="51" spans="2:5" x14ac:dyDescent="0.2">
      <c r="B51" s="274"/>
      <c r="C51" s="213"/>
      <c r="D51" s="275"/>
      <c r="E51" s="20"/>
    </row>
    <row r="52" spans="2:5" x14ac:dyDescent="0.2">
      <c r="B52" s="274"/>
      <c r="C52" s="213"/>
      <c r="D52" s="275"/>
      <c r="E52" s="20"/>
    </row>
    <row r="53" spans="2:5" x14ac:dyDescent="0.2">
      <c r="B53" s="274"/>
      <c r="C53" s="213"/>
      <c r="D53" s="275"/>
      <c r="E53" s="20"/>
    </row>
    <row r="54" spans="2:5" x14ac:dyDescent="0.2">
      <c r="B54" s="274"/>
      <c r="C54" s="213"/>
      <c r="D54" s="275"/>
      <c r="E54" s="20"/>
    </row>
    <row r="55" spans="2:5" x14ac:dyDescent="0.2">
      <c r="B55" s="274"/>
      <c r="C55" s="213"/>
      <c r="D55" s="275"/>
      <c r="E55" s="20"/>
    </row>
    <row r="56" spans="2:5" x14ac:dyDescent="0.2">
      <c r="B56" s="274"/>
      <c r="C56" s="213"/>
      <c r="D56" s="275"/>
      <c r="E56" s="20"/>
    </row>
    <row r="57" spans="2:5" x14ac:dyDescent="0.2">
      <c r="B57" s="274"/>
      <c r="C57" s="213"/>
      <c r="D57" s="275"/>
      <c r="E57" s="20"/>
    </row>
    <row r="58" spans="2:5" x14ac:dyDescent="0.2">
      <c r="B58" s="274"/>
      <c r="C58" s="213"/>
      <c r="D58" s="275"/>
      <c r="E58" s="20"/>
    </row>
    <row r="59" spans="2:5" x14ac:dyDescent="0.2">
      <c r="B59" s="274"/>
      <c r="C59" s="213"/>
      <c r="D59" s="275"/>
      <c r="E59" s="20"/>
    </row>
    <row r="60" spans="2:5" x14ac:dyDescent="0.2">
      <c r="B60" s="274"/>
      <c r="C60" s="213"/>
      <c r="D60" s="275"/>
      <c r="E60" s="20"/>
    </row>
    <row r="61" spans="2:5" x14ac:dyDescent="0.2">
      <c r="B61" s="274"/>
      <c r="C61" s="213"/>
      <c r="D61" s="275"/>
      <c r="E61" s="20"/>
    </row>
    <row r="62" spans="2:5" x14ac:dyDescent="0.2">
      <c r="B62" s="274"/>
      <c r="C62" s="213"/>
      <c r="D62" s="275"/>
      <c r="E62" s="20"/>
    </row>
    <row r="63" spans="2:5" x14ac:dyDescent="0.2">
      <c r="B63" s="274"/>
      <c r="C63" s="213"/>
      <c r="D63" s="275"/>
      <c r="E63" s="20"/>
    </row>
    <row r="64" spans="2:5" x14ac:dyDescent="0.2">
      <c r="B64" s="274"/>
      <c r="C64" s="213"/>
      <c r="D64" s="275"/>
      <c r="E64" s="20"/>
    </row>
    <row r="65" spans="2:16" x14ac:dyDescent="0.2">
      <c r="B65" s="274"/>
      <c r="C65" s="213"/>
      <c r="D65" s="275"/>
      <c r="E65" s="20"/>
    </row>
    <row r="66" spans="2:16" x14ac:dyDescent="0.2">
      <c r="B66" s="274"/>
      <c r="C66" s="213"/>
      <c r="D66" s="275"/>
      <c r="E66" s="20"/>
    </row>
    <row r="67" spans="2:16" x14ac:dyDescent="0.2">
      <c r="B67" s="274"/>
      <c r="C67" s="213"/>
      <c r="D67" s="275"/>
      <c r="E67" s="20"/>
    </row>
    <row r="68" spans="2:16" x14ac:dyDescent="0.2">
      <c r="B68" s="274"/>
      <c r="C68" s="213"/>
      <c r="D68" s="275"/>
      <c r="E68" s="20"/>
    </row>
    <row r="69" spans="2:16" x14ac:dyDescent="0.2">
      <c r="D69" s="229"/>
    </row>
    <row r="70" spans="2:16" x14ac:dyDescent="0.2">
      <c r="C70" s="229"/>
      <c r="D70" s="229"/>
      <c r="E70" s="229"/>
    </row>
    <row r="71" spans="2:16" x14ac:dyDescent="0.2">
      <c r="B71" s="276"/>
      <c r="C71" s="229"/>
      <c r="D71" s="229"/>
    </row>
    <row r="72" spans="2:16" x14ac:dyDescent="0.2">
      <c r="B72" s="276"/>
      <c r="C72" s="229"/>
      <c r="D72" s="229"/>
    </row>
    <row r="73" spans="2:16" x14ac:dyDescent="0.2">
      <c r="B73" s="276"/>
      <c r="C73" s="229"/>
      <c r="D73" s="229"/>
    </row>
    <row r="74" spans="2:16" hidden="1" x14ac:dyDescent="0.2">
      <c r="B74" s="276"/>
      <c r="C74" s="229">
        <f>VLOOKUP(C33,D95:E106,2,FALSE)</f>
        <v>4</v>
      </c>
      <c r="D74" s="229"/>
      <c r="E74" s="229">
        <f>VLOOKUP(E33,D95:E106,2,FALSE)</f>
        <v>11</v>
      </c>
    </row>
    <row r="75" spans="2:16" hidden="1" x14ac:dyDescent="0.2">
      <c r="B75" s="276"/>
      <c r="C75" s="229"/>
      <c r="D75" s="229"/>
    </row>
    <row r="76" spans="2:16" hidden="1" x14ac:dyDescent="0.2">
      <c r="C76" s="277">
        <v>1</v>
      </c>
      <c r="D76" s="277">
        <f>C76+1</f>
        <v>2</v>
      </c>
      <c r="E76" s="277">
        <f t="shared" ref="E76:N76" si="8">D76+1</f>
        <v>3</v>
      </c>
      <c r="F76" s="277">
        <f t="shared" si="8"/>
        <v>4</v>
      </c>
      <c r="G76" s="277">
        <f t="shared" si="8"/>
        <v>5</v>
      </c>
      <c r="H76" s="277">
        <f t="shared" si="8"/>
        <v>6</v>
      </c>
      <c r="I76" s="277">
        <f t="shared" si="8"/>
        <v>7</v>
      </c>
      <c r="J76" s="277">
        <f t="shared" si="8"/>
        <v>8</v>
      </c>
      <c r="K76" s="277">
        <f t="shared" si="8"/>
        <v>9</v>
      </c>
      <c r="L76" s="277">
        <f t="shared" si="8"/>
        <v>10</v>
      </c>
      <c r="M76" s="277">
        <f t="shared" si="8"/>
        <v>11</v>
      </c>
      <c r="N76" s="277">
        <f t="shared" si="8"/>
        <v>12</v>
      </c>
    </row>
    <row r="77" spans="2:16" hidden="1" x14ac:dyDescent="0.2">
      <c r="C77" s="278">
        <f>MAX(C11,0)</f>
        <v>0</v>
      </c>
      <c r="D77" s="278">
        <f t="shared" ref="D77:N77" si="9">MAX(D11,0)</f>
        <v>0</v>
      </c>
      <c r="E77" s="278">
        <f t="shared" si="9"/>
        <v>0</v>
      </c>
      <c r="F77" s="278">
        <f t="shared" si="9"/>
        <v>0</v>
      </c>
      <c r="G77" s="278">
        <f t="shared" si="9"/>
        <v>0</v>
      </c>
      <c r="H77" s="278">
        <f t="shared" si="9"/>
        <v>0</v>
      </c>
      <c r="I77" s="278">
        <f t="shared" si="9"/>
        <v>0</v>
      </c>
      <c r="J77" s="278">
        <f t="shared" si="9"/>
        <v>0</v>
      </c>
      <c r="K77" s="278">
        <f t="shared" si="9"/>
        <v>0</v>
      </c>
      <c r="L77" s="278">
        <f t="shared" si="9"/>
        <v>31</v>
      </c>
      <c r="M77" s="278">
        <f t="shared" si="9"/>
        <v>30</v>
      </c>
      <c r="N77" s="278">
        <f t="shared" si="9"/>
        <v>31</v>
      </c>
    </row>
    <row r="78" spans="2:16" hidden="1" x14ac:dyDescent="0.2">
      <c r="C78" s="279">
        <f>MAX(C16,0)</f>
        <v>31</v>
      </c>
      <c r="D78" s="279">
        <f t="shared" ref="D78:N78" si="10">MAX(D16,0)</f>
        <v>28</v>
      </c>
      <c r="E78" s="279">
        <f t="shared" si="10"/>
        <v>31</v>
      </c>
      <c r="F78" s="279">
        <f t="shared" si="10"/>
        <v>30</v>
      </c>
      <c r="G78" s="279">
        <f t="shared" si="10"/>
        <v>31</v>
      </c>
      <c r="H78" s="279">
        <f t="shared" si="10"/>
        <v>30</v>
      </c>
      <c r="I78" s="279">
        <f t="shared" si="10"/>
        <v>31</v>
      </c>
      <c r="J78" s="279">
        <f t="shared" si="10"/>
        <v>31</v>
      </c>
      <c r="K78" s="279">
        <f t="shared" si="10"/>
        <v>30</v>
      </c>
      <c r="L78" s="279">
        <f t="shared" si="10"/>
        <v>31</v>
      </c>
      <c r="M78" s="279">
        <f t="shared" si="10"/>
        <v>30</v>
      </c>
      <c r="N78" s="279">
        <f t="shared" si="10"/>
        <v>31</v>
      </c>
    </row>
    <row r="79" spans="2:16" hidden="1" x14ac:dyDescent="0.2">
      <c r="C79" s="280">
        <f>MAX(C20,0)</f>
        <v>31</v>
      </c>
      <c r="D79" s="280">
        <f t="shared" ref="D79:N79" si="11">MAX(D20,0)</f>
        <v>28</v>
      </c>
      <c r="E79" s="280">
        <f t="shared" si="11"/>
        <v>31</v>
      </c>
      <c r="F79" s="280">
        <f t="shared" si="11"/>
        <v>30</v>
      </c>
      <c r="G79" s="280">
        <f t="shared" si="11"/>
        <v>31</v>
      </c>
      <c r="H79" s="280">
        <f t="shared" si="11"/>
        <v>13.555555555555605</v>
      </c>
      <c r="I79" s="280">
        <f t="shared" si="11"/>
        <v>0</v>
      </c>
      <c r="J79" s="280">
        <f t="shared" si="11"/>
        <v>0</v>
      </c>
      <c r="K79" s="280">
        <f t="shared" si="11"/>
        <v>0</v>
      </c>
      <c r="L79" s="280">
        <f t="shared" si="11"/>
        <v>0</v>
      </c>
      <c r="M79" s="280">
        <f t="shared" si="11"/>
        <v>0</v>
      </c>
      <c r="N79" s="280">
        <f t="shared" si="11"/>
        <v>0</v>
      </c>
    </row>
    <row r="80" spans="2:16" hidden="1" x14ac:dyDescent="0.2">
      <c r="C80" s="229">
        <f t="shared" ref="C80:N80" si="12">IF(AND(C$76&gt;=$C$74,C$76&lt;=$E$74),SUM(C77:C79),0)</f>
        <v>0</v>
      </c>
      <c r="D80" s="229">
        <f t="shared" si="12"/>
        <v>0</v>
      </c>
      <c r="E80" s="229">
        <f t="shared" si="12"/>
        <v>0</v>
      </c>
      <c r="F80" s="229">
        <f t="shared" si="12"/>
        <v>60</v>
      </c>
      <c r="G80" s="229">
        <f t="shared" si="12"/>
        <v>62</v>
      </c>
      <c r="H80" s="229">
        <f t="shared" si="12"/>
        <v>43.555555555555607</v>
      </c>
      <c r="I80" s="229">
        <f t="shared" si="12"/>
        <v>31</v>
      </c>
      <c r="J80" s="229">
        <f t="shared" si="12"/>
        <v>31</v>
      </c>
      <c r="K80" s="229">
        <f t="shared" si="12"/>
        <v>30</v>
      </c>
      <c r="L80" s="229">
        <f t="shared" si="12"/>
        <v>62</v>
      </c>
      <c r="M80" s="229">
        <f t="shared" si="12"/>
        <v>60</v>
      </c>
      <c r="N80" s="229">
        <f t="shared" si="12"/>
        <v>0</v>
      </c>
      <c r="O80" s="229">
        <f>SUM(C80:N80)</f>
        <v>379.5555555555556</v>
      </c>
      <c r="P80" s="223" t="s">
        <v>30</v>
      </c>
    </row>
    <row r="81" spans="2:16" hidden="1" x14ac:dyDescent="0.2">
      <c r="C81" s="277"/>
      <c r="D81" s="277"/>
      <c r="E81" s="277"/>
      <c r="F81" s="277"/>
      <c r="G81" s="277"/>
      <c r="H81" s="277"/>
      <c r="I81" s="277"/>
      <c r="J81" s="277"/>
      <c r="K81" s="277"/>
      <c r="L81" s="277"/>
      <c r="M81" s="277"/>
      <c r="N81" s="277"/>
    </row>
    <row r="82" spans="2:16" hidden="1" x14ac:dyDescent="0.2">
      <c r="C82" s="281">
        <f>MAX(C11,0)*C13</f>
        <v>0</v>
      </c>
      <c r="D82" s="281">
        <f t="shared" ref="D82:N82" si="13">MAX(D11,0)*D13</f>
        <v>0</v>
      </c>
      <c r="E82" s="281">
        <f t="shared" si="13"/>
        <v>0</v>
      </c>
      <c r="F82" s="281">
        <f t="shared" si="13"/>
        <v>0</v>
      </c>
      <c r="G82" s="281">
        <f t="shared" si="13"/>
        <v>0</v>
      </c>
      <c r="H82" s="281">
        <f t="shared" si="13"/>
        <v>0</v>
      </c>
      <c r="I82" s="281">
        <f t="shared" si="13"/>
        <v>0</v>
      </c>
      <c r="J82" s="281">
        <f t="shared" si="13"/>
        <v>0</v>
      </c>
      <c r="K82" s="281">
        <f t="shared" si="13"/>
        <v>0</v>
      </c>
      <c r="L82" s="281">
        <f t="shared" si="13"/>
        <v>43.4</v>
      </c>
      <c r="M82" s="281">
        <f t="shared" si="13"/>
        <v>30</v>
      </c>
      <c r="N82" s="281">
        <f t="shared" si="13"/>
        <v>24.8</v>
      </c>
    </row>
    <row r="83" spans="2:16" hidden="1" x14ac:dyDescent="0.2">
      <c r="C83" s="281">
        <f>MAX(C16,0)*C17</f>
        <v>15.5</v>
      </c>
      <c r="D83" s="281">
        <f t="shared" ref="D83:N83" si="14">MAX(D16,0)*D17</f>
        <v>14</v>
      </c>
      <c r="E83" s="281">
        <f t="shared" si="14"/>
        <v>24.8</v>
      </c>
      <c r="F83" s="281">
        <f t="shared" si="14"/>
        <v>66</v>
      </c>
      <c r="G83" s="281">
        <f t="shared" si="14"/>
        <v>74.399999999999991</v>
      </c>
      <c r="H83" s="281">
        <f t="shared" si="14"/>
        <v>54</v>
      </c>
      <c r="I83" s="281">
        <f t="shared" si="14"/>
        <v>31</v>
      </c>
      <c r="J83" s="281">
        <f t="shared" si="14"/>
        <v>24.8</v>
      </c>
      <c r="K83" s="281">
        <f t="shared" si="14"/>
        <v>30</v>
      </c>
      <c r="L83" s="281">
        <f t="shared" si="14"/>
        <v>43.4</v>
      </c>
      <c r="M83" s="281">
        <f t="shared" si="14"/>
        <v>30</v>
      </c>
      <c r="N83" s="281">
        <f t="shared" si="14"/>
        <v>24.8</v>
      </c>
    </row>
    <row r="84" spans="2:16" hidden="1" x14ac:dyDescent="0.2">
      <c r="C84" s="282">
        <f>MAX(C20,0)*C21</f>
        <v>15.5</v>
      </c>
      <c r="D84" s="282">
        <f t="shared" ref="D84:N84" si="15">MAX(D20,0)*D21</f>
        <v>14</v>
      </c>
      <c r="E84" s="282">
        <f t="shared" si="15"/>
        <v>24.8</v>
      </c>
      <c r="F84" s="282">
        <f t="shared" si="15"/>
        <v>66</v>
      </c>
      <c r="G84" s="282">
        <f t="shared" si="15"/>
        <v>74.399999999999991</v>
      </c>
      <c r="H84" s="282">
        <f t="shared" si="15"/>
        <v>24.400000000000091</v>
      </c>
      <c r="I84" s="282">
        <f t="shared" si="15"/>
        <v>0</v>
      </c>
      <c r="J84" s="282">
        <f t="shared" si="15"/>
        <v>0</v>
      </c>
      <c r="K84" s="282">
        <f t="shared" si="15"/>
        <v>0</v>
      </c>
      <c r="L84" s="282">
        <f t="shared" si="15"/>
        <v>0</v>
      </c>
      <c r="M84" s="282">
        <f t="shared" si="15"/>
        <v>0</v>
      </c>
      <c r="N84" s="282">
        <f t="shared" si="15"/>
        <v>0</v>
      </c>
    </row>
    <row r="85" spans="2:16" hidden="1" x14ac:dyDescent="0.2">
      <c r="C85" s="229">
        <f t="shared" ref="C85:N85" si="16">IF(AND(C$76&gt;=$C$74,C$76&lt;=$E$74),SUM(C82:C84),0)</f>
        <v>0</v>
      </c>
      <c r="D85" s="229">
        <f t="shared" si="16"/>
        <v>0</v>
      </c>
      <c r="E85" s="229">
        <f t="shared" si="16"/>
        <v>0</v>
      </c>
      <c r="F85" s="229">
        <f t="shared" si="16"/>
        <v>132</v>
      </c>
      <c r="G85" s="229">
        <f t="shared" si="16"/>
        <v>148.79999999999998</v>
      </c>
      <c r="H85" s="229">
        <f t="shared" si="16"/>
        <v>78.400000000000091</v>
      </c>
      <c r="I85" s="229">
        <f t="shared" si="16"/>
        <v>31</v>
      </c>
      <c r="J85" s="229">
        <f t="shared" si="16"/>
        <v>24.8</v>
      </c>
      <c r="K85" s="229">
        <f t="shared" si="16"/>
        <v>30</v>
      </c>
      <c r="L85" s="229">
        <f t="shared" si="16"/>
        <v>86.8</v>
      </c>
      <c r="M85" s="229">
        <f t="shared" si="16"/>
        <v>60</v>
      </c>
      <c r="N85" s="229">
        <f t="shared" si="16"/>
        <v>0</v>
      </c>
      <c r="O85" s="229">
        <f>SUM(C85:N85)</f>
        <v>591.80000000000007</v>
      </c>
      <c r="P85" s="223" t="s">
        <v>21</v>
      </c>
    </row>
    <row r="86" spans="2:16" hidden="1" x14ac:dyDescent="0.2">
      <c r="C86" s="229"/>
      <c r="D86" s="229"/>
      <c r="E86" s="229"/>
      <c r="F86" s="229"/>
      <c r="G86" s="283"/>
      <c r="H86" s="229"/>
      <c r="I86" s="229"/>
      <c r="J86" s="229"/>
      <c r="K86" s="229"/>
      <c r="L86" s="229"/>
      <c r="M86" s="229"/>
      <c r="N86" s="229"/>
    </row>
    <row r="87" spans="2:16" hidden="1" x14ac:dyDescent="0.2">
      <c r="B87" s="223" t="s">
        <v>78</v>
      </c>
      <c r="C87" s="229"/>
      <c r="D87" s="229"/>
      <c r="E87" s="229"/>
      <c r="F87" s="229"/>
      <c r="G87" s="283"/>
      <c r="H87" s="229"/>
      <c r="I87" s="229"/>
      <c r="J87" s="229"/>
      <c r="K87" s="229"/>
      <c r="L87" s="229"/>
      <c r="M87" s="229"/>
      <c r="N87" s="229"/>
    </row>
    <row r="88" spans="2:16" hidden="1" x14ac:dyDescent="0.2">
      <c r="B88" s="223" t="s">
        <v>79</v>
      </c>
      <c r="C88" s="229"/>
      <c r="D88" s="229"/>
      <c r="E88" s="229"/>
      <c r="F88" s="229"/>
      <c r="G88" s="283"/>
      <c r="H88" s="229"/>
      <c r="I88" s="229"/>
      <c r="J88" s="229"/>
      <c r="K88" s="229"/>
      <c r="L88" s="229"/>
      <c r="M88" s="229"/>
      <c r="N88" s="229"/>
    </row>
    <row r="89" spans="2:16" hidden="1" x14ac:dyDescent="0.2">
      <c r="C89" s="229"/>
      <c r="D89" s="229"/>
      <c r="E89" s="229"/>
      <c r="F89" s="229"/>
      <c r="G89" s="283"/>
      <c r="H89" s="229"/>
      <c r="I89" s="229"/>
      <c r="J89" s="229"/>
      <c r="K89" s="229"/>
      <c r="L89" s="229"/>
      <c r="M89" s="229"/>
      <c r="N89" s="229"/>
    </row>
    <row r="90" spans="2:16" hidden="1" x14ac:dyDescent="0.2">
      <c r="B90" s="284" t="str">
        <f>C3 &amp; " " &amp; ROUND(D3,0)</f>
        <v>March 1</v>
      </c>
      <c r="C90" s="285"/>
      <c r="D90" s="284">
        <f>VLOOKUP(B90,Date!E1:F365,2,FALSE)</f>
        <v>60</v>
      </c>
      <c r="E90" s="229"/>
      <c r="F90" s="229"/>
      <c r="G90" s="283"/>
      <c r="H90" s="229"/>
      <c r="I90" s="229"/>
      <c r="J90" s="229"/>
      <c r="K90" s="229"/>
      <c r="L90" s="229"/>
      <c r="M90" s="229"/>
      <c r="N90" s="229"/>
    </row>
    <row r="91" spans="2:16" hidden="1" x14ac:dyDescent="0.2">
      <c r="B91" s="284" t="str">
        <f>VLOOKUP(D91,Date!F1:H1095,2,FALSE)</f>
        <v xml:space="preserve">October </v>
      </c>
      <c r="C91" s="284">
        <f>VLOOKUP(D91,Date!F1:H1095,3,FALSE)</f>
        <v>1</v>
      </c>
      <c r="D91" s="286">
        <f>ROUND(C4*30.5,0)+D90</f>
        <v>274</v>
      </c>
      <c r="E91" s="229"/>
      <c r="F91" s="229"/>
      <c r="G91" s="283"/>
      <c r="H91" s="229"/>
      <c r="I91" s="229"/>
      <c r="J91" s="229"/>
      <c r="K91" s="229"/>
      <c r="L91" s="229"/>
      <c r="M91" s="229"/>
      <c r="N91" s="229"/>
    </row>
    <row r="92" spans="2:16" hidden="1" x14ac:dyDescent="0.2"/>
    <row r="93" spans="2:16" hidden="1" x14ac:dyDescent="0.2">
      <c r="B93" s="287" t="str">
        <f>C5 &amp; " " &amp; ROUND(D5,0)</f>
        <v>October  1</v>
      </c>
      <c r="D93" s="229">
        <f>VLOOKUP(B93,Date!E1:F365,2,FALSE)</f>
        <v>274</v>
      </c>
      <c r="I93" s="288"/>
    </row>
    <row r="94" spans="2:16" hidden="1" x14ac:dyDescent="0.2">
      <c r="B94" s="289">
        <f>IF(SUM(C20:N20)&gt;0,SUM(C20:N20),IF(SUM(C16:N16)&gt;0,SUM(C16:N16),SUM(C11:N11)+D93-1))</f>
        <v>164.5555555555556</v>
      </c>
      <c r="D94" s="283">
        <f>IF(B94&lt;0.5,365,ROUND(B94,0))</f>
        <v>165</v>
      </c>
      <c r="E94" s="290" t="s">
        <v>93</v>
      </c>
    </row>
    <row r="95" spans="2:16" hidden="1" x14ac:dyDescent="0.2">
      <c r="B95" s="243" t="s">
        <v>0</v>
      </c>
      <c r="C95" s="223">
        <v>1</v>
      </c>
      <c r="D95" s="243" t="s">
        <v>0</v>
      </c>
      <c r="E95" s="229">
        <v>1</v>
      </c>
    </row>
    <row r="96" spans="2:16" hidden="1" x14ac:dyDescent="0.2">
      <c r="B96" s="243" t="s">
        <v>1</v>
      </c>
      <c r="C96" s="223">
        <f t="shared" ref="C96:C122" si="17">C95+1</f>
        <v>2</v>
      </c>
      <c r="D96" s="243" t="s">
        <v>1</v>
      </c>
      <c r="E96" s="229">
        <f>E95+1</f>
        <v>2</v>
      </c>
    </row>
    <row r="97" spans="2:5" hidden="1" x14ac:dyDescent="0.2">
      <c r="B97" s="243" t="s">
        <v>2</v>
      </c>
      <c r="C97" s="223">
        <f t="shared" si="17"/>
        <v>3</v>
      </c>
      <c r="D97" s="243" t="s">
        <v>2</v>
      </c>
      <c r="E97" s="229">
        <f t="shared" ref="E97:E106" si="18">E96+1</f>
        <v>3</v>
      </c>
    </row>
    <row r="98" spans="2:5" hidden="1" x14ac:dyDescent="0.2">
      <c r="B98" s="243" t="s">
        <v>3</v>
      </c>
      <c r="C98" s="223">
        <f t="shared" si="17"/>
        <v>4</v>
      </c>
      <c r="D98" s="243" t="s">
        <v>3</v>
      </c>
      <c r="E98" s="229">
        <f t="shared" si="18"/>
        <v>4</v>
      </c>
    </row>
    <row r="99" spans="2:5" hidden="1" x14ac:dyDescent="0.2">
      <c r="B99" s="243" t="s">
        <v>4</v>
      </c>
      <c r="C99" s="223">
        <f t="shared" si="17"/>
        <v>5</v>
      </c>
      <c r="D99" s="243" t="s">
        <v>4</v>
      </c>
      <c r="E99" s="229">
        <f t="shared" si="18"/>
        <v>5</v>
      </c>
    </row>
    <row r="100" spans="2:5" hidden="1" x14ac:dyDescent="0.2">
      <c r="B100" s="243" t="s">
        <v>5</v>
      </c>
      <c r="C100" s="223">
        <f t="shared" si="17"/>
        <v>6</v>
      </c>
      <c r="D100" s="243" t="s">
        <v>5</v>
      </c>
      <c r="E100" s="229">
        <f t="shared" si="18"/>
        <v>6</v>
      </c>
    </row>
    <row r="101" spans="2:5" hidden="1" x14ac:dyDescent="0.2">
      <c r="B101" s="243" t="s">
        <v>6</v>
      </c>
      <c r="C101" s="223">
        <f t="shared" si="17"/>
        <v>7</v>
      </c>
      <c r="D101" s="243" t="s">
        <v>6</v>
      </c>
      <c r="E101" s="229">
        <f t="shared" si="18"/>
        <v>7</v>
      </c>
    </row>
    <row r="102" spans="2:5" hidden="1" x14ac:dyDescent="0.2">
      <c r="B102" s="243" t="s">
        <v>7</v>
      </c>
      <c r="C102" s="223">
        <f t="shared" si="17"/>
        <v>8</v>
      </c>
      <c r="D102" s="243" t="s">
        <v>7</v>
      </c>
      <c r="E102" s="229">
        <f t="shared" si="18"/>
        <v>8</v>
      </c>
    </row>
    <row r="103" spans="2:5" hidden="1" x14ac:dyDescent="0.2">
      <c r="B103" s="243" t="s">
        <v>8</v>
      </c>
      <c r="C103" s="223">
        <f t="shared" si="17"/>
        <v>9</v>
      </c>
      <c r="D103" s="243" t="s">
        <v>8</v>
      </c>
      <c r="E103" s="229">
        <f t="shared" si="18"/>
        <v>9</v>
      </c>
    </row>
    <row r="104" spans="2:5" hidden="1" x14ac:dyDescent="0.2">
      <c r="B104" s="243" t="s">
        <v>9</v>
      </c>
      <c r="C104" s="223">
        <f t="shared" si="17"/>
        <v>10</v>
      </c>
      <c r="D104" s="243" t="s">
        <v>9</v>
      </c>
      <c r="E104" s="229">
        <f t="shared" si="18"/>
        <v>10</v>
      </c>
    </row>
    <row r="105" spans="2:5" hidden="1" x14ac:dyDescent="0.2">
      <c r="B105" s="243" t="s">
        <v>10</v>
      </c>
      <c r="C105" s="223">
        <f t="shared" si="17"/>
        <v>11</v>
      </c>
      <c r="D105" s="243" t="s">
        <v>10</v>
      </c>
      <c r="E105" s="229">
        <f t="shared" si="18"/>
        <v>11</v>
      </c>
    </row>
    <row r="106" spans="2:5" hidden="1" x14ac:dyDescent="0.2">
      <c r="B106" s="243" t="s">
        <v>11</v>
      </c>
      <c r="C106" s="223">
        <f t="shared" si="17"/>
        <v>12</v>
      </c>
      <c r="D106" s="243" t="s">
        <v>11</v>
      </c>
      <c r="E106" s="229">
        <f t="shared" si="18"/>
        <v>12</v>
      </c>
    </row>
    <row r="107" spans="2:5" hidden="1" x14ac:dyDescent="0.2">
      <c r="B107" s="243" t="s">
        <v>0</v>
      </c>
      <c r="C107" s="223">
        <f t="shared" si="17"/>
        <v>13</v>
      </c>
      <c r="D107" s="243" t="s">
        <v>0</v>
      </c>
    </row>
    <row r="108" spans="2:5" hidden="1" x14ac:dyDescent="0.2">
      <c r="B108" s="243" t="s">
        <v>1</v>
      </c>
      <c r="C108" s="223">
        <f t="shared" si="17"/>
        <v>14</v>
      </c>
      <c r="D108" s="243" t="s">
        <v>1</v>
      </c>
    </row>
    <row r="109" spans="2:5" hidden="1" x14ac:dyDescent="0.2">
      <c r="B109" s="243" t="s">
        <v>2</v>
      </c>
      <c r="C109" s="223">
        <f t="shared" si="17"/>
        <v>15</v>
      </c>
      <c r="D109" s="243" t="s">
        <v>2</v>
      </c>
    </row>
    <row r="110" spans="2:5" hidden="1" x14ac:dyDescent="0.2">
      <c r="B110" s="243" t="s">
        <v>3</v>
      </c>
      <c r="C110" s="223">
        <f t="shared" si="17"/>
        <v>16</v>
      </c>
      <c r="D110" s="243" t="s">
        <v>3</v>
      </c>
    </row>
    <row r="111" spans="2:5" hidden="1" x14ac:dyDescent="0.2">
      <c r="B111" s="243" t="s">
        <v>4</v>
      </c>
      <c r="C111" s="223">
        <f t="shared" si="17"/>
        <v>17</v>
      </c>
      <c r="D111" s="243" t="s">
        <v>4</v>
      </c>
    </row>
    <row r="112" spans="2:5" hidden="1" x14ac:dyDescent="0.2">
      <c r="B112" s="243" t="s">
        <v>5</v>
      </c>
      <c r="C112" s="223">
        <f t="shared" si="17"/>
        <v>18</v>
      </c>
      <c r="D112" s="243" t="s">
        <v>5</v>
      </c>
    </row>
    <row r="113" spans="2:4" hidden="1" x14ac:dyDescent="0.2">
      <c r="B113" s="243" t="s">
        <v>6</v>
      </c>
      <c r="C113" s="223">
        <f t="shared" si="17"/>
        <v>19</v>
      </c>
      <c r="D113" s="243" t="s">
        <v>6</v>
      </c>
    </row>
    <row r="114" spans="2:4" hidden="1" x14ac:dyDescent="0.2">
      <c r="B114" s="243" t="s">
        <v>7</v>
      </c>
      <c r="C114" s="223">
        <f t="shared" si="17"/>
        <v>20</v>
      </c>
      <c r="D114" s="243" t="s">
        <v>7</v>
      </c>
    </row>
    <row r="115" spans="2:4" hidden="1" x14ac:dyDescent="0.2">
      <c r="C115" s="223">
        <f t="shared" si="17"/>
        <v>21</v>
      </c>
    </row>
    <row r="116" spans="2:4" hidden="1" x14ac:dyDescent="0.2">
      <c r="C116" s="223">
        <f t="shared" si="17"/>
        <v>22</v>
      </c>
    </row>
    <row r="117" spans="2:4" hidden="1" x14ac:dyDescent="0.2">
      <c r="C117" s="223">
        <f t="shared" si="17"/>
        <v>23</v>
      </c>
    </row>
    <row r="118" spans="2:4" hidden="1" x14ac:dyDescent="0.2">
      <c r="C118" s="223">
        <f t="shared" si="17"/>
        <v>24</v>
      </c>
    </row>
    <row r="119" spans="2:4" hidden="1" x14ac:dyDescent="0.2">
      <c r="C119" s="223">
        <f t="shared" si="17"/>
        <v>25</v>
      </c>
    </row>
    <row r="120" spans="2:4" hidden="1" x14ac:dyDescent="0.2">
      <c r="C120" s="223">
        <f t="shared" si="17"/>
        <v>26</v>
      </c>
    </row>
    <row r="121" spans="2:4" hidden="1" x14ac:dyDescent="0.2">
      <c r="C121" s="223">
        <f t="shared" si="17"/>
        <v>27</v>
      </c>
    </row>
    <row r="122" spans="2:4" hidden="1" x14ac:dyDescent="0.2">
      <c r="C122" s="223">
        <f t="shared" si="17"/>
        <v>28</v>
      </c>
    </row>
    <row r="123" spans="2:4" hidden="1" x14ac:dyDescent="0.2">
      <c r="C123" s="223">
        <f>IF(C3=B96,28,29)</f>
        <v>29</v>
      </c>
    </row>
    <row r="124" spans="2:4" hidden="1" x14ac:dyDescent="0.2">
      <c r="C124" s="223">
        <f>IF(C3=B96,28,30)</f>
        <v>30</v>
      </c>
    </row>
    <row r="125" spans="2:4" hidden="1" x14ac:dyDescent="0.2">
      <c r="C125" s="223">
        <f>IF(OR(C3=B98,C3=B100,C3=B103,C3=B105),30,IF(C3=B96,28,31))</f>
        <v>31</v>
      </c>
    </row>
    <row r="126" spans="2:4" hidden="1" x14ac:dyDescent="0.2"/>
    <row r="127" spans="2:4" hidden="1" x14ac:dyDescent="0.2"/>
    <row r="128" spans="2:4" hidden="1" x14ac:dyDescent="0.2"/>
    <row r="129" hidden="1" x14ac:dyDescent="0.2"/>
    <row r="130" hidden="1" x14ac:dyDescent="0.2"/>
    <row r="131" hidden="1" x14ac:dyDescent="0.2"/>
  </sheetData>
  <sheetProtection password="9F97" sheet="1" objects="1" scenarios="1" formatCells="0" formatColumns="0" formatRows="0"/>
  <mergeCells count="2">
    <mergeCell ref="B24:E24"/>
    <mergeCell ref="B28:B29"/>
  </mergeCells>
  <dataValidations count="6">
    <dataValidation type="list" allowBlank="1" showInputMessage="1" showErrorMessage="1" sqref="C2" xr:uid="{00000000-0002-0000-0700-000000000000}">
      <formula1>$B$87:$B$88</formula1>
    </dataValidation>
    <dataValidation type="list" allowBlank="1" showInputMessage="1" showErrorMessage="1" sqref="E33:E68" xr:uid="{00000000-0002-0000-0700-000001000000}">
      <formula1>$B$101:$B$106</formula1>
    </dataValidation>
    <dataValidation type="list" allowBlank="1" showInputMessage="1" showErrorMessage="1" sqref="C33:C68" xr:uid="{00000000-0002-0000-0700-000002000000}">
      <formula1>$B$96:$B$100</formula1>
    </dataValidation>
    <dataValidation type="list" allowBlank="1" showInputMessage="1" showErrorMessage="1" prompt="Date Must be Valid for Month" sqref="D3" xr:uid="{00000000-0002-0000-0700-000003000000}">
      <formula1>$C$95:$C$125</formula1>
    </dataValidation>
    <dataValidation type="list" allowBlank="1" showInputMessage="1" showErrorMessage="1" sqref="D4" xr:uid="{00000000-0002-0000-0700-000004000000}">
      <formula1>#REF!</formula1>
    </dataValidation>
    <dataValidation type="list" allowBlank="1" showInputMessage="1" showErrorMessage="1" sqref="C3" xr:uid="{00000000-0002-0000-0700-000005000000}">
      <formula1>$B$95:$B$106</formula1>
    </dataValidation>
  </dataValidations>
  <pageMargins left="0.75" right="0.75" top="1" bottom="1" header="0.5" footer="0.5"/>
  <pageSetup scale="85" orientation="landscape" horizontalDpi="300" verticalDpi="300" r:id="rId1"/>
  <headerFooter alignWithMargins="0"/>
  <ignoredErrors>
    <ignoredError sqref="C17:N17 C21:N2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48"/>
  <sheetViews>
    <sheetView showGridLines="0" workbookViewId="0">
      <selection activeCell="C8" sqref="C8"/>
    </sheetView>
  </sheetViews>
  <sheetFormatPr defaultRowHeight="12.75" x14ac:dyDescent="0.2"/>
  <cols>
    <col min="1" max="1" width="5.28515625" customWidth="1"/>
    <col min="2" max="2" width="26.28515625" customWidth="1"/>
    <col min="3" max="3" width="14.5703125" customWidth="1"/>
    <col min="4" max="4" width="12.28515625" customWidth="1"/>
    <col min="5" max="5" width="10.7109375" customWidth="1"/>
    <col min="7" max="7" width="16.28515625" style="89" customWidth="1"/>
  </cols>
  <sheetData>
    <row r="1" spans="2:9" ht="13.5" thickBot="1" x14ac:dyDescent="0.25"/>
    <row r="2" spans="2:9" ht="14.25" thickTop="1" thickBot="1" x14ac:dyDescent="0.25">
      <c r="B2" s="307" t="s">
        <v>167</v>
      </c>
      <c r="C2" s="308"/>
      <c r="D2" s="308"/>
      <c r="E2" s="309"/>
      <c r="G2" s="195" t="s">
        <v>28</v>
      </c>
    </row>
    <row r="3" spans="2:9" ht="13.5" thickTop="1" x14ac:dyDescent="0.2">
      <c r="B3" s="82" t="s">
        <v>41</v>
      </c>
      <c r="C3" s="83"/>
      <c r="D3" s="83"/>
      <c r="E3" s="84">
        <f>'Prod System #2'!C6</f>
        <v>550</v>
      </c>
      <c r="G3" s="89" t="s">
        <v>151</v>
      </c>
    </row>
    <row r="4" spans="2:9" x14ac:dyDescent="0.2">
      <c r="B4" s="68" t="s">
        <v>71</v>
      </c>
      <c r="C4" s="2"/>
      <c r="D4" s="2"/>
      <c r="E4" s="215">
        <v>1.75</v>
      </c>
      <c r="G4" s="89" t="s">
        <v>152</v>
      </c>
    </row>
    <row r="5" spans="2:9" x14ac:dyDescent="0.2">
      <c r="B5" s="68" t="s">
        <v>42</v>
      </c>
      <c r="C5" s="2"/>
      <c r="D5" s="2"/>
      <c r="E5" s="72">
        <f>(E3)*E4</f>
        <v>962.5</v>
      </c>
    </row>
    <row r="6" spans="2:9" x14ac:dyDescent="0.2">
      <c r="B6" s="68" t="s">
        <v>65</v>
      </c>
      <c r="C6" s="3" t="s">
        <v>50</v>
      </c>
      <c r="D6" s="3" t="s">
        <v>55</v>
      </c>
      <c r="E6" s="72"/>
      <c r="G6" s="89" t="s">
        <v>72</v>
      </c>
    </row>
    <row r="7" spans="2:9" x14ac:dyDescent="0.2">
      <c r="B7" s="68" t="s">
        <v>81</v>
      </c>
      <c r="C7" s="18">
        <v>2</v>
      </c>
      <c r="D7" s="216">
        <v>25</v>
      </c>
      <c r="E7" s="74">
        <f>C7*D7</f>
        <v>50</v>
      </c>
      <c r="G7" s="89" t="s">
        <v>153</v>
      </c>
    </row>
    <row r="8" spans="2:9" x14ac:dyDescent="0.2">
      <c r="B8" s="68" t="s">
        <v>80</v>
      </c>
      <c r="C8" s="90">
        <f>C$7</f>
        <v>2</v>
      </c>
      <c r="D8" s="216">
        <v>0</v>
      </c>
      <c r="E8" s="74">
        <f>C8*D8</f>
        <v>0</v>
      </c>
    </row>
    <row r="9" spans="2:9" x14ac:dyDescent="0.2">
      <c r="B9" s="68" t="s">
        <v>76</v>
      </c>
      <c r="C9" s="90">
        <f>C$7</f>
        <v>2</v>
      </c>
      <c r="D9" s="216">
        <v>10</v>
      </c>
      <c r="E9" s="74">
        <f>C9*D9</f>
        <v>20</v>
      </c>
    </row>
    <row r="10" spans="2:9" x14ac:dyDescent="0.2">
      <c r="B10" s="68" t="s">
        <v>75</v>
      </c>
      <c r="C10" s="90">
        <f>C$7</f>
        <v>2</v>
      </c>
      <c r="D10" s="216">
        <v>10</v>
      </c>
      <c r="E10" s="74">
        <f>C10*D10</f>
        <v>20</v>
      </c>
    </row>
    <row r="11" spans="2:9" x14ac:dyDescent="0.2">
      <c r="B11" s="68" t="s">
        <v>61</v>
      </c>
      <c r="C11" s="3" t="s">
        <v>56</v>
      </c>
      <c r="D11" s="3" t="s">
        <v>57</v>
      </c>
      <c r="E11" s="74"/>
    </row>
    <row r="12" spans="2:9" x14ac:dyDescent="0.2">
      <c r="B12" s="68" t="s">
        <v>59</v>
      </c>
      <c r="C12" s="18">
        <v>2.5</v>
      </c>
      <c r="D12" s="216">
        <v>75</v>
      </c>
      <c r="E12" s="74">
        <f>C12*D12</f>
        <v>187.5</v>
      </c>
      <c r="F12" s="60"/>
      <c r="G12" s="89" t="s">
        <v>173</v>
      </c>
    </row>
    <row r="13" spans="2:9" x14ac:dyDescent="0.2">
      <c r="B13" s="68" t="s">
        <v>60</v>
      </c>
      <c r="C13" s="18">
        <v>0</v>
      </c>
      <c r="D13" s="216">
        <v>200</v>
      </c>
      <c r="E13" s="74">
        <f>C13*D13</f>
        <v>0</v>
      </c>
      <c r="F13" s="60"/>
      <c r="G13" s="89" t="s">
        <v>174</v>
      </c>
    </row>
    <row r="14" spans="2:9" x14ac:dyDescent="0.2">
      <c r="B14" s="68" t="s">
        <v>68</v>
      </c>
      <c r="C14" s="66"/>
      <c r="D14" s="67"/>
      <c r="E14" s="217">
        <v>20</v>
      </c>
      <c r="F14" s="60"/>
      <c r="G14" s="89" t="s">
        <v>154</v>
      </c>
    </row>
    <row r="15" spans="2:9" x14ac:dyDescent="0.2">
      <c r="B15" s="68" t="s">
        <v>58</v>
      </c>
      <c r="C15" s="66"/>
      <c r="D15" s="67"/>
      <c r="E15" s="73"/>
      <c r="F15" s="60"/>
      <c r="G15" s="160" t="s">
        <v>118</v>
      </c>
      <c r="H15" s="37"/>
      <c r="I15" s="37"/>
    </row>
    <row r="16" spans="2:9" x14ac:dyDescent="0.2">
      <c r="B16" s="68" t="s">
        <v>73</v>
      </c>
      <c r="C16" s="2"/>
      <c r="D16" s="2"/>
      <c r="E16" s="73"/>
    </row>
    <row r="17" spans="2:10" x14ac:dyDescent="0.2">
      <c r="B17" s="68" t="s">
        <v>63</v>
      </c>
      <c r="C17" s="2"/>
      <c r="D17" s="2"/>
      <c r="E17" s="217">
        <v>33</v>
      </c>
    </row>
    <row r="18" spans="2:10" x14ac:dyDescent="0.2">
      <c r="B18" s="68" t="s">
        <v>64</v>
      </c>
      <c r="C18" s="2"/>
      <c r="D18" s="2"/>
      <c r="E18" s="217">
        <v>25</v>
      </c>
    </row>
    <row r="19" spans="2:10" x14ac:dyDescent="0.2">
      <c r="B19" s="68" t="s">
        <v>67</v>
      </c>
      <c r="C19" s="2"/>
      <c r="D19" s="2"/>
      <c r="E19" s="217">
        <v>5</v>
      </c>
    </row>
    <row r="20" spans="2:10" x14ac:dyDescent="0.2">
      <c r="B20" s="68" t="s">
        <v>66</v>
      </c>
      <c r="C20" s="2"/>
      <c r="D20" s="2"/>
      <c r="E20" s="217">
        <v>5</v>
      </c>
    </row>
    <row r="21" spans="2:10" x14ac:dyDescent="0.2">
      <c r="B21" s="68" t="s">
        <v>164</v>
      </c>
      <c r="C21" s="2"/>
      <c r="D21" s="2"/>
      <c r="E21" s="217">
        <v>10</v>
      </c>
    </row>
    <row r="22" spans="2:10" x14ac:dyDescent="0.2">
      <c r="B22" s="68" t="s">
        <v>62</v>
      </c>
      <c r="C22" s="2"/>
      <c r="D22" s="2"/>
      <c r="E22" s="73"/>
    </row>
    <row r="23" spans="2:10" x14ac:dyDescent="0.2">
      <c r="B23" s="68" t="s">
        <v>69</v>
      </c>
      <c r="C23" s="2"/>
      <c r="D23" s="216">
        <v>40</v>
      </c>
      <c r="E23" s="71"/>
    </row>
    <row r="24" spans="2:10" x14ac:dyDescent="0.2">
      <c r="B24" s="68" t="s">
        <v>70</v>
      </c>
      <c r="C24" s="2"/>
      <c r="D24" s="218">
        <v>0.55000000000000004</v>
      </c>
      <c r="E24" s="71"/>
    </row>
    <row r="25" spans="2:10" x14ac:dyDescent="0.2">
      <c r="B25" s="68" t="s">
        <v>51</v>
      </c>
      <c r="C25" s="2"/>
      <c r="D25" s="3"/>
      <c r="E25" s="74">
        <f>D32*$D24+$D23</f>
        <v>469.00000000000006</v>
      </c>
    </row>
    <row r="26" spans="2:10" x14ac:dyDescent="0.2">
      <c r="B26" s="68" t="s">
        <v>43</v>
      </c>
      <c r="C26" s="2"/>
      <c r="D26" s="18">
        <v>0</v>
      </c>
      <c r="E26" s="71"/>
      <c r="G26" s="89" t="s">
        <v>82</v>
      </c>
    </row>
    <row r="27" spans="2:10" x14ac:dyDescent="0.2">
      <c r="B27" s="68" t="s">
        <v>85</v>
      </c>
      <c r="C27" s="2"/>
      <c r="D27" s="219">
        <v>0.04</v>
      </c>
      <c r="E27" s="75">
        <f>(('Prod System #2'!D27-'Prod System #2'!C4+D26)/12)*E5*D27 + (('Prod System #2'!D27-'Prod System #2'!C4+D26)/12)*(E8+E9+E12+E13+E14+E17+E18+E19+E20+E21)*D27*0.5</f>
        <v>75.758451730418969</v>
      </c>
      <c r="G27" s="89" t="s">
        <v>155</v>
      </c>
    </row>
    <row r="28" spans="2:10" x14ac:dyDescent="0.2">
      <c r="B28" s="69" t="s">
        <v>49</v>
      </c>
      <c r="C28" s="63"/>
      <c r="D28" s="219">
        <v>0.01</v>
      </c>
      <c r="E28" s="85">
        <f>IF(D28=0,0,(0.25*(E7+E12+E13+E16+E15) + E27 + E5)*(1/((1/D28)-1)))</f>
        <v>11.087206583135547</v>
      </c>
      <c r="G28" s="89" t="s">
        <v>156</v>
      </c>
    </row>
    <row r="29" spans="2:10" x14ac:dyDescent="0.2">
      <c r="B29" s="70" t="s">
        <v>44</v>
      </c>
      <c r="C29" s="61"/>
      <c r="D29" s="61"/>
      <c r="E29" s="76">
        <f>SUM(E5:E21)+E25+E27+E28</f>
        <v>1893.8456583135546</v>
      </c>
      <c r="H29" s="52"/>
    </row>
    <row r="30" spans="2:10" x14ac:dyDescent="0.2">
      <c r="B30" s="68"/>
      <c r="C30" s="2"/>
      <c r="D30" s="2"/>
      <c r="E30" s="77"/>
      <c r="H30" s="88"/>
    </row>
    <row r="31" spans="2:10" x14ac:dyDescent="0.2">
      <c r="B31" s="68" t="s">
        <v>52</v>
      </c>
      <c r="C31" s="2"/>
      <c r="D31" s="64" t="s">
        <v>53</v>
      </c>
      <c r="E31" s="78">
        <f>'Prod System #2'!D26</f>
        <v>1300</v>
      </c>
      <c r="J31" s="89"/>
    </row>
    <row r="32" spans="2:10" x14ac:dyDescent="0.2">
      <c r="B32" s="68" t="s">
        <v>54</v>
      </c>
      <c r="C32" s="2"/>
      <c r="D32" s="62">
        <f>E31*E32</f>
        <v>780</v>
      </c>
      <c r="E32" s="220">
        <v>0.6</v>
      </c>
      <c r="G32" s="89" t="s">
        <v>86</v>
      </c>
      <c r="J32" s="89"/>
    </row>
    <row r="33" spans="2:10" x14ac:dyDescent="0.2">
      <c r="B33" s="68" t="s">
        <v>87</v>
      </c>
      <c r="C33" s="2"/>
      <c r="D33" s="62">
        <f>D32*E33</f>
        <v>507</v>
      </c>
      <c r="E33" s="220">
        <v>0.65</v>
      </c>
      <c r="G33" s="89" t="s">
        <v>88</v>
      </c>
      <c r="J33" s="52"/>
    </row>
    <row r="34" spans="2:10" x14ac:dyDescent="0.2">
      <c r="B34" s="68" t="s">
        <v>89</v>
      </c>
      <c r="C34" s="2"/>
      <c r="D34" s="2"/>
      <c r="E34" s="79">
        <f>E32*E33</f>
        <v>0.39</v>
      </c>
    </row>
    <row r="35" spans="2:10" x14ac:dyDescent="0.2">
      <c r="B35" s="68" t="s">
        <v>45</v>
      </c>
      <c r="C35" s="2"/>
      <c r="D35" s="2"/>
      <c r="E35" s="221">
        <v>5.5</v>
      </c>
      <c r="F35" s="87"/>
      <c r="G35" s="52"/>
    </row>
    <row r="36" spans="2:10" x14ac:dyDescent="0.2">
      <c r="B36" s="68" t="s">
        <v>74</v>
      </c>
      <c r="C36" s="2"/>
      <c r="D36" s="2"/>
      <c r="E36" s="91">
        <f>E35*E33</f>
        <v>3.5750000000000002</v>
      </c>
      <c r="F36" s="87"/>
      <c r="G36" s="89" t="s">
        <v>90</v>
      </c>
    </row>
    <row r="37" spans="2:10" x14ac:dyDescent="0.2">
      <c r="B37" s="68" t="s">
        <v>46</v>
      </c>
      <c r="C37" s="2"/>
      <c r="D37" s="2"/>
      <c r="E37" s="222">
        <v>0.03</v>
      </c>
      <c r="G37" s="89" t="s">
        <v>91</v>
      </c>
    </row>
    <row r="38" spans="2:10" x14ac:dyDescent="0.2">
      <c r="B38" s="70" t="s">
        <v>47</v>
      </c>
      <c r="C38" s="61"/>
      <c r="D38" s="61"/>
      <c r="E38" s="80">
        <f>D33*E35*(1-E37)</f>
        <v>2704.8449999999998</v>
      </c>
    </row>
    <row r="39" spans="2:10" x14ac:dyDescent="0.2">
      <c r="B39" s="200" t="s">
        <v>113</v>
      </c>
      <c r="C39" s="201"/>
      <c r="D39" s="201"/>
      <c r="E39" s="202">
        <f>E38-E29</f>
        <v>810.99934168644518</v>
      </c>
      <c r="G39" s="89" t="s">
        <v>157</v>
      </c>
      <c r="H39" s="86"/>
      <c r="I39" s="89"/>
    </row>
    <row r="40" spans="2:10" x14ac:dyDescent="0.2">
      <c r="B40" s="70" t="s">
        <v>114</v>
      </c>
      <c r="C40" s="61"/>
      <c r="D40" s="61"/>
      <c r="E40" s="80">
        <f>E39/C7</f>
        <v>405.49967084322259</v>
      </c>
      <c r="G40" s="89" t="s">
        <v>158</v>
      </c>
    </row>
    <row r="41" spans="2:10" x14ac:dyDescent="0.2">
      <c r="B41" s="70" t="s">
        <v>48</v>
      </c>
      <c r="C41" s="61"/>
      <c r="D41" s="61"/>
      <c r="E41" s="81">
        <f>E29/(D33-D33*(E37))</f>
        <v>3.8509234801715255</v>
      </c>
      <c r="G41" s="89" t="s">
        <v>159</v>
      </c>
    </row>
    <row r="42" spans="2:10" x14ac:dyDescent="0.2">
      <c r="B42" s="105"/>
      <c r="C42" s="106"/>
      <c r="D42" s="106"/>
      <c r="E42" s="81"/>
    </row>
    <row r="43" spans="2:10" x14ac:dyDescent="0.2">
      <c r="B43" s="105" t="s">
        <v>84</v>
      </c>
      <c r="C43" s="218">
        <v>1.45</v>
      </c>
      <c r="D43" s="107" t="s">
        <v>47</v>
      </c>
      <c r="E43" s="75">
        <f>E31*C43</f>
        <v>1885</v>
      </c>
      <c r="G43" s="89" t="s">
        <v>160</v>
      </c>
    </row>
    <row r="44" spans="2:10" x14ac:dyDescent="0.2">
      <c r="B44" s="105"/>
      <c r="C44" s="106"/>
      <c r="D44" s="107" t="s">
        <v>44</v>
      </c>
      <c r="E44" s="108">
        <f>E29-E25</f>
        <v>1424.8456583135546</v>
      </c>
    </row>
    <row r="45" spans="2:10" x14ac:dyDescent="0.2">
      <c r="B45" s="203" t="s">
        <v>83</v>
      </c>
      <c r="C45" s="204"/>
      <c r="D45" s="205"/>
      <c r="E45" s="202">
        <f>E43-E44</f>
        <v>460.15434168644538</v>
      </c>
      <c r="G45" s="89" t="s">
        <v>161</v>
      </c>
    </row>
    <row r="46" spans="2:10" ht="13.5" thickBot="1" x14ac:dyDescent="0.25">
      <c r="B46" s="208"/>
      <c r="C46" s="209"/>
      <c r="D46" s="210"/>
      <c r="E46" s="211"/>
    </row>
    <row r="47" spans="2:10" ht="31.5" customHeight="1" thickTop="1" thickBot="1" x14ac:dyDescent="0.25">
      <c r="B47" s="310" t="s">
        <v>165</v>
      </c>
      <c r="C47" s="311"/>
      <c r="D47" s="311"/>
      <c r="E47" s="312"/>
    </row>
    <row r="48" spans="2:10" ht="13.5" thickTop="1" x14ac:dyDescent="0.2"/>
  </sheetData>
  <sheetProtection password="9F97" sheet="1" objects="1" scenarios="1" formatCells="0" formatColumns="0" formatRows="0"/>
  <mergeCells count="2">
    <mergeCell ref="B2:E2"/>
    <mergeCell ref="B47:E47"/>
  </mergeCells>
  <pageMargins left="0.75" right="0.75" top="1" bottom="1" header="0.5" footer="0.5"/>
  <pageSetup scale="11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vt:lpstr>
      <vt:lpstr>Instructions</vt:lpstr>
      <vt:lpstr>Prod System #1</vt:lpstr>
      <vt:lpstr>Finacial-Prod System #1</vt:lpstr>
      <vt:lpstr>Steer(-)</vt:lpstr>
      <vt:lpstr>Steer(+)</vt:lpstr>
      <vt:lpstr>Date</vt:lpstr>
      <vt:lpstr>Prod System #2</vt:lpstr>
      <vt:lpstr>Finacial-Prod System #2</vt:lpstr>
      <vt:lpstr>Heifer(-)</vt:lpstr>
      <vt:lpstr>Heifer(+)</vt:lpstr>
      <vt:lpstr>LaborTractorCosts</vt:lpstr>
      <vt:lpstr>FrameFinishWt</vt:lpstr>
      <vt:lpstr>Est. Gains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Halich</dc:creator>
  <cp:lastModifiedBy>Forsythe, Christi L.</cp:lastModifiedBy>
  <cp:lastPrinted>2012-04-30T19:55:01Z</cp:lastPrinted>
  <dcterms:created xsi:type="dcterms:W3CDTF">2003-09-21T12:28:39Z</dcterms:created>
  <dcterms:modified xsi:type="dcterms:W3CDTF">2020-04-07T17:33:44Z</dcterms:modified>
</cp:coreProperties>
</file>